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8_0.bin" ContentType="application/vnd.openxmlformats-officedocument.oleObject"/>
  <Override PartName="/xl/embeddings/oleObject_8_1.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firstSheet="8" activeTab="13"/>
  </bookViews>
  <sheets>
    <sheet name="MG COVER PAGE" sheetId="1" r:id="rId1"/>
    <sheet name="MG SoP 01" sheetId="2" r:id="rId2"/>
    <sheet name="SoP 002" sheetId="3" r:id="rId3"/>
    <sheet name="MG SoP 03B " sheetId="4" r:id="rId4"/>
    <sheet name="MG SoP 04" sheetId="5" r:id="rId5"/>
    <sheet name="MG SoP 05B" sheetId="6" r:id="rId6"/>
    <sheet name="MG SoP 06" sheetId="7" r:id="rId7"/>
    <sheet name="SoP007" sheetId="8" r:id="rId8"/>
    <sheet name="MG SoP 11A" sheetId="9" r:id="rId9"/>
    <sheet name="MG SoP 11B" sheetId="10" r:id="rId10"/>
    <sheet name="MG SoP 011C" sheetId="11" r:id="rId11"/>
    <sheet name="MG_SoP_12" sheetId="12" r:id="rId12"/>
    <sheet name="MG SoP 13" sheetId="13" r:id="rId13"/>
    <sheet name="MG_SoP_14" sheetId="14" r:id="rId14"/>
    <sheet name="SoP_15(Modified)" sheetId="15" r:id="rId15"/>
    <sheet name="MG SoP 16" sheetId="16" r:id="rId16"/>
  </sheets>
  <definedNames>
    <definedName name="_xlnm._FilterDatabase" localSheetId="2" hidden="1">'SoP 002'!$A$5:$J$39</definedName>
    <definedName name="_xlnm.Print_Area" localSheetId="10">'MG SoP 011C'!$A$1:$G$10</definedName>
    <definedName name="_xlnm.Print_Area" localSheetId="3">'MG SoP 03B '!$A$1:$K$27</definedName>
    <definedName name="_xlnm.Print_Area" localSheetId="4">'MG SoP 04'!$A$1:$C$13</definedName>
    <definedName name="_xlnm.Print_Area" localSheetId="5">'MG SoP 05B'!$A$1:$E$9</definedName>
    <definedName name="_xlnm.Print_Area" localSheetId="6">'MG SoP 06'!$A$1:$G$12</definedName>
    <definedName name="_xlnm.Print_Area" localSheetId="9">'MG SoP 11B'!$A$1:$K$11</definedName>
    <definedName name="_xlnm.Print_Area" localSheetId="12">'MG SoP 13'!$A$1:$G$32</definedName>
    <definedName name="_xlnm.Print_Area" localSheetId="15">'MG SoP 16'!$A$1:$E$20</definedName>
    <definedName name="_xlnm.Print_Area" localSheetId="2">'SoP 002'!$A$1:$J$39</definedName>
    <definedName name="_xlnm.Print_Area" localSheetId="14">'SoP_15(Modified)'!$A$1:$H$22</definedName>
    <definedName name="_xlnm.Print_Area" localSheetId="7">'SoP007'!$A$1:$I$18</definedName>
    <definedName name="_xlnm.Print_Titles" localSheetId="12">'MG SoP 13'!$1:$6</definedName>
    <definedName name="_xlnm.Print_Titles" localSheetId="2">'SoP 002'!$1:$5</definedName>
  </definedNames>
  <calcPr fullCalcOnLoad="1"/>
</workbook>
</file>

<file path=xl/sharedStrings.xml><?xml version="1.0" encoding="utf-8"?>
<sst xmlns="http://schemas.openxmlformats.org/spreadsheetml/2006/main" count="612" uniqueCount="412">
  <si>
    <t>Performa - SoP 001: Fatal and Non-fatal accident report</t>
  </si>
  <si>
    <t>Sr.No</t>
  </si>
  <si>
    <t>Name of Area/Circle</t>
  </si>
  <si>
    <t>No of accidents in the quarter</t>
  </si>
  <si>
    <t>Cumulative since the first quarter of the current FY year</t>
  </si>
  <si>
    <t>Departmental</t>
  </si>
  <si>
    <t>Outside</t>
  </si>
  <si>
    <t>FH</t>
  </si>
  <si>
    <t>NFH</t>
  </si>
  <si>
    <t>FA</t>
  </si>
  <si>
    <t>TOTAL</t>
  </si>
  <si>
    <t xml:space="preserve">FH – Fatal Human, FA – Fatal Animal, NFH – Non-fatal Human </t>
  </si>
  <si>
    <t>The format is to be sent quarterly</t>
  </si>
  <si>
    <t>Sr. No</t>
  </si>
  <si>
    <t>Nature of Complaints</t>
  </si>
  <si>
    <t>Performa SoP 003 B:</t>
  </si>
  <si>
    <t>Classification</t>
  </si>
  <si>
    <t>Balance Complaints to be redressed. (4) – (9)</t>
  </si>
  <si>
    <t>In stipulated time</t>
  </si>
  <si>
    <t>Beyond stipulated time</t>
  </si>
  <si>
    <t>Within 50% of stipulated time.</t>
  </si>
  <si>
    <t>Within stipulated time.</t>
  </si>
  <si>
    <t>Up to double the stipulated time</t>
  </si>
  <si>
    <t>More than double the stipulated time</t>
  </si>
  <si>
    <t>A(i)</t>
  </si>
  <si>
    <t>A(ii)</t>
  </si>
  <si>
    <t>A(iii)</t>
  </si>
  <si>
    <t>B(i)</t>
  </si>
  <si>
    <t>B(ii)</t>
  </si>
  <si>
    <t>C(i)</t>
  </si>
  <si>
    <t>C(ii)</t>
  </si>
  <si>
    <t>D(i)</t>
  </si>
  <si>
    <t>D(ii)</t>
  </si>
  <si>
    <t>E(i)</t>
  </si>
  <si>
    <t>E(ii)</t>
  </si>
  <si>
    <t>F(i)</t>
  </si>
  <si>
    <t>F(ii)</t>
  </si>
  <si>
    <t>F(iii)</t>
  </si>
  <si>
    <t>F(iv)</t>
  </si>
  <si>
    <t>G</t>
  </si>
  <si>
    <t>H</t>
  </si>
  <si>
    <t>For any other complaints not mentioned in the classification, the sequence for (H) can be used.</t>
  </si>
  <si>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</si>
  <si>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</si>
  <si>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</si>
  <si>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</si>
  <si>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</si>
  <si>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</si>
  <si>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Month</t>
  </si>
  <si>
    <t>Date and Time Meeting conducted</t>
  </si>
  <si>
    <t>No of complaints registered at the meeting</t>
  </si>
  <si>
    <t>No. of complaints pending at the end of the meeting</t>
  </si>
  <si>
    <t>Performa SoP 006: Failure of Distribution Transformer</t>
  </si>
  <si>
    <t>Sr. No.</t>
  </si>
  <si>
    <t>Total number of   Distribution transformer failed</t>
  </si>
  <si>
    <t>% failure rate of Distribution transformer</t>
  </si>
  <si>
    <t>A</t>
  </si>
  <si>
    <t>B</t>
  </si>
  <si>
    <t>C=A+B</t>
  </si>
  <si>
    <t>D</t>
  </si>
  <si>
    <t>H = (D)*100/C</t>
  </si>
  <si>
    <t>Name of Distribution Licensee: M G V C L</t>
  </si>
  <si>
    <t>APPENDIX-B (already in the SoP regulation)</t>
  </si>
  <si>
    <r>
      <t>The quarterly reporting of the year means reporting for the period 1</t>
    </r>
    <r>
      <rPr>
        <vertAlign val="superscript"/>
        <sz val="10"/>
        <color indexed="8"/>
        <rFont val="Arial"/>
        <family val="2"/>
      </rPr>
      <t>st</t>
    </r>
    <r>
      <rPr>
        <sz val="10"/>
        <color indexed="8"/>
        <rFont val="Arial"/>
        <family val="2"/>
      </rPr>
      <t xml:space="preserve"> Quarter as Jan – Mar, 2</t>
    </r>
    <r>
      <rPr>
        <vertAlign val="superscript"/>
        <sz val="10"/>
        <color indexed="8"/>
        <rFont val="Arial"/>
        <family val="2"/>
      </rPr>
      <t>nd</t>
    </r>
    <r>
      <rPr>
        <sz val="10"/>
        <color indexed="8"/>
        <rFont val="Arial"/>
        <family val="2"/>
      </rPr>
      <t xml:space="preserve"> Quarter as Apr – Jun, 3</t>
    </r>
    <r>
      <rPr>
        <vertAlign val="superscript"/>
        <sz val="10"/>
        <color indexed="8"/>
        <rFont val="Arial"/>
        <family val="2"/>
      </rPr>
      <t>rd</t>
    </r>
    <r>
      <rPr>
        <sz val="10"/>
        <color indexed="8"/>
        <rFont val="Arial"/>
        <family val="2"/>
      </rPr>
      <t xml:space="preserve"> Quarter as Jul – Sep and 4</t>
    </r>
    <r>
      <rPr>
        <vertAlign val="superscript"/>
        <sz val="10"/>
        <color indexed="8"/>
        <rFont val="Arial"/>
        <family val="2"/>
      </rPr>
      <t>th</t>
    </r>
    <r>
      <rPr>
        <sz val="10"/>
        <color indexed="8"/>
        <rFont val="Arial"/>
        <family val="2"/>
      </rPr>
      <t xml:space="preserve"> Quarter as Oct – Dec of the year.</t>
    </r>
  </si>
  <si>
    <t>Performa – SoP 005 B: Action taken report by the Redressal Committee</t>
  </si>
  <si>
    <t>Performa SoP 016: Compensation details</t>
  </si>
  <si>
    <t>COMPENSATION DETAILS</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</si>
  <si>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</si>
  <si>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</si>
  <si>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</si>
  <si>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</si>
  <si>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</si>
  <si>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</si>
  <si>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</si>
  <si>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</si>
  <si>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</si>
  <si>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</si>
  <si>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</si>
  <si>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</si>
  <si>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</si>
  <si>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</si>
  <si>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</si>
  <si>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</si>
  <si>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</si>
  <si>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</si>
  <si>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</si>
  <si>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</si>
  <si>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</si>
  <si>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</si>
  <si>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</si>
  <si>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</si>
  <si>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</si>
  <si>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SoP 011 –A: System Average Interruption Frequency Index (SAIFI)</t>
  </si>
  <si>
    <t>Sr.
No</t>
  </si>
  <si>
    <t>(6) = (5) / (4)</t>
  </si>
  <si>
    <t>SoP 011 – B System Average Interruption Duration Index (SAIDI)</t>
  </si>
  <si>
    <t>ri = Restoration Time for each interruption event</t>
  </si>
  <si>
    <t>ri * Ni – Total customer interruption Duration</t>
  </si>
  <si>
    <t xml:space="preserve">Customer Interruption Duration </t>
  </si>
  <si>
    <t>5= 3 X 4</t>
  </si>
  <si>
    <t>Consumer category</t>
  </si>
  <si>
    <t>Agriculture (Total)</t>
  </si>
  <si>
    <t>Industrial HT</t>
  </si>
  <si>
    <t>Performa SoP 015: Release of New Connection status</t>
  </si>
  <si>
    <t xml:space="preserve">Month       </t>
  </si>
  <si>
    <t>Number of Momentary interruptions        Imi</t>
  </si>
  <si>
    <t xml:space="preserve">Sr.
No   </t>
  </si>
  <si>
    <t>Consumer Category</t>
  </si>
  <si>
    <t>No. of faulty meters at the start of the quarter / year</t>
  </si>
  <si>
    <t xml:space="preserve">No. of faulty meters added during the quarter / year     </t>
  </si>
  <si>
    <t>Total no. of defective / faulty Meter</t>
  </si>
  <si>
    <t>No. of faulty Meters repaired and replaced</t>
  </si>
  <si>
    <t xml:space="preserve">No of faulty meters pending at the end of the quarter </t>
  </si>
  <si>
    <t>(3)=(2)+(1)</t>
  </si>
  <si>
    <t>(5)=(3)-(4)</t>
  </si>
  <si>
    <t>Apr-Jun</t>
  </si>
  <si>
    <t>1 Phase</t>
  </si>
  <si>
    <t>Baroda</t>
  </si>
  <si>
    <t>Baroda C</t>
  </si>
  <si>
    <t>Anand</t>
  </si>
  <si>
    <t>Godhra</t>
  </si>
  <si>
    <t>MGVCL</t>
  </si>
  <si>
    <t>3 Phase</t>
  </si>
  <si>
    <t>HT</t>
  </si>
  <si>
    <t xml:space="preserve">Baroda (O&amp;M) </t>
  </si>
  <si>
    <t>Baroda City</t>
  </si>
  <si>
    <t>Baroda OM</t>
  </si>
  <si>
    <t xml:space="preserve">In addition to these total 12344 nos of single phase  old meters has been replaced </t>
  </si>
  <si>
    <t xml:space="preserve">In addition to these total 563 nos of Three phase old meters has been replaced </t>
  </si>
  <si>
    <t>3 PHASE</t>
  </si>
  <si>
    <t>1 PHASE</t>
  </si>
  <si>
    <t>Loose Connection</t>
  </si>
  <si>
    <t>Intruption due to line Break down</t>
  </si>
  <si>
    <t>Intruption due to T/C Fail</t>
  </si>
  <si>
    <t xml:space="preserve">Quality of power supply,ordinary case which require no Augmentation </t>
  </si>
  <si>
    <t>Quality of power supply,ordinary case which require  Augmentation</t>
  </si>
  <si>
    <t>Meters- Stoped/Defective meter</t>
  </si>
  <si>
    <t>Meters- Billing on average basis for &gt; two bills</t>
  </si>
  <si>
    <t>Over head lines - loose wires</t>
  </si>
  <si>
    <t>Over head lines - in adiquate ground clearance</t>
  </si>
  <si>
    <t>Service connections- Modification in connected load</t>
  </si>
  <si>
    <t>Service connections- Name change/reconnection</t>
  </si>
  <si>
    <t>Refund of amount due inregard to temp conn</t>
  </si>
  <si>
    <t>Others</t>
  </si>
  <si>
    <t>Total Complaints
=2+3</t>
  </si>
  <si>
    <t>MINS.</t>
  </si>
  <si>
    <t>HRS.</t>
  </si>
  <si>
    <t>6=4/3</t>
  </si>
  <si>
    <t>Displayed safety posters at various S/dn,Divisions</t>
  </si>
  <si>
    <t>Name of Circle</t>
  </si>
  <si>
    <t>Performa SoP 007: Failure of Power Transformer</t>
  </si>
  <si>
    <t>No. of existing Power Transformers at the start of the quarter / year</t>
  </si>
  <si>
    <t>no. of Power Transformers added during the quarter / year</t>
  </si>
  <si>
    <t>Total number of Power Transformers</t>
  </si>
  <si>
    <t>Total number of   Power transformer failed</t>
  </si>
  <si>
    <t>% failure rate of Power transformer</t>
  </si>
  <si>
    <t>Not required to be submitted by Distribution Licensee if they do not have Power Distribution Transformers</t>
  </si>
  <si>
    <t>Sr.No.</t>
  </si>
  <si>
    <t>Pending complaints of previous qtr.</t>
  </si>
  <si>
    <t>Total 
(5) to (8)</t>
  </si>
  <si>
    <t>Bills- for current bills where  addl information required</t>
  </si>
  <si>
    <t>Bills- for current bills where no addl information required</t>
  </si>
  <si>
    <t>Service connections- where extention of mains is not required</t>
  </si>
  <si>
    <t>Service connections- where extention of mains is required</t>
  </si>
  <si>
    <r>
      <t>Performa SoP 004</t>
    </r>
    <r>
      <rPr>
        <sz val="12"/>
        <rFont val="Trebuchet MS"/>
        <family val="2"/>
      </rPr>
      <t xml:space="preserve"> : Publicity carried out while displaying the contact details of consumer complaints centers</t>
    </r>
  </si>
  <si>
    <t>Nos. of existing Distribution Transformers at the start of the quarter / year</t>
  </si>
  <si>
    <r>
      <t>The quarterly reporting of the year means reporting for the period 1</t>
    </r>
    <r>
      <rPr>
        <vertAlign val="superscript"/>
        <sz val="12"/>
        <color indexed="8"/>
        <rFont val="Trebuchet MS"/>
        <family val="2"/>
      </rPr>
      <t>st</t>
    </r>
    <r>
      <rPr>
        <sz val="12"/>
        <color indexed="8"/>
        <rFont val="Trebuchet MS"/>
        <family val="2"/>
      </rPr>
      <t xml:space="preserve"> Quarter as 
Jan – Mar, 2</t>
    </r>
    <r>
      <rPr>
        <vertAlign val="superscript"/>
        <sz val="12"/>
        <color indexed="8"/>
        <rFont val="Trebuchet MS"/>
        <family val="2"/>
      </rPr>
      <t>nd</t>
    </r>
    <r>
      <rPr>
        <sz val="12"/>
        <color indexed="8"/>
        <rFont val="Trebuchet MS"/>
        <family val="2"/>
      </rPr>
      <t xml:space="preserve"> Quarter as Apr – Jun, 3</t>
    </r>
    <r>
      <rPr>
        <vertAlign val="superscript"/>
        <sz val="12"/>
        <color indexed="8"/>
        <rFont val="Trebuchet MS"/>
        <family val="2"/>
      </rPr>
      <t>rd</t>
    </r>
    <r>
      <rPr>
        <sz val="12"/>
        <color indexed="8"/>
        <rFont val="Trebuchet MS"/>
        <family val="2"/>
      </rPr>
      <t xml:space="preserve"> Quarter as Jul – Sep and 4</t>
    </r>
    <r>
      <rPr>
        <vertAlign val="superscript"/>
        <sz val="12"/>
        <color indexed="8"/>
        <rFont val="Trebuchet MS"/>
        <family val="2"/>
      </rPr>
      <t>th</t>
    </r>
    <r>
      <rPr>
        <sz val="12"/>
        <color indexed="8"/>
        <rFont val="Trebuchet MS"/>
        <family val="2"/>
      </rPr>
      <t xml:space="preserve"> Quarter as Oct – Dec of the year.</t>
    </r>
  </si>
  <si>
    <r>
      <t>N</t>
    </r>
    <r>
      <rPr>
        <vertAlign val="subscript"/>
        <sz val="12"/>
        <color indexed="8"/>
        <rFont val="Trebuchet MS"/>
        <family val="2"/>
      </rPr>
      <t>T</t>
    </r>
    <r>
      <rPr>
        <sz val="12"/>
        <color indexed="8"/>
        <rFont val="Trebuchet MS"/>
        <family val="2"/>
      </rPr>
      <t xml:space="preserve"> - Total no of customers served</t>
    </r>
  </si>
  <si>
    <r>
      <t>N</t>
    </r>
    <r>
      <rPr>
        <vertAlign val="subscript"/>
        <sz val="12"/>
        <color indexed="8"/>
        <rFont val="Trebuchet MS"/>
        <family val="2"/>
      </rPr>
      <t>i</t>
    </r>
    <r>
      <rPr>
        <sz val="12"/>
        <color indexed="8"/>
        <rFont val="Trebuchet MS"/>
        <family val="2"/>
      </rPr>
      <t xml:space="preserve"> - Total no of customers for each momentary interruptions</t>
    </r>
  </si>
  <si>
    <t>ri=Restoration Time for each interruption event</t>
  </si>
  <si>
    <t>Ni= No of Interrupted customers for each sustained Interruption</t>
  </si>
  <si>
    <r>
      <t>N</t>
    </r>
    <r>
      <rPr>
        <vertAlign val="subscript"/>
        <sz val="12"/>
        <color indexed="8"/>
        <rFont val="Trebuchet MS"/>
        <family val="2"/>
      </rPr>
      <t>i</t>
    </r>
    <r>
      <rPr>
        <sz val="12"/>
        <color indexed="8"/>
        <rFont val="Trebuchet MS"/>
        <family val="2"/>
      </rPr>
      <t xml:space="preserve"> - no of interrupted customers for each sustained interruption event</t>
    </r>
  </si>
  <si>
    <r>
      <t>N</t>
    </r>
    <r>
      <rPr>
        <vertAlign val="subscript"/>
        <sz val="12"/>
        <color indexed="8"/>
        <rFont val="Trebuchet MS"/>
        <family val="2"/>
      </rPr>
      <t>T</t>
    </r>
    <r>
      <rPr>
        <sz val="12"/>
        <color indexed="8"/>
        <rFont val="Trebuchet MS"/>
        <family val="2"/>
      </rPr>
      <t xml:space="preserve"> - Total no of customers served      </t>
    </r>
  </si>
  <si>
    <t xml:space="preserve">SoP 011 – C: Momentary Average Interruption Frequency Index (MAIFI)    </t>
  </si>
  <si>
    <r>
      <t>N</t>
    </r>
    <r>
      <rPr>
        <vertAlign val="subscript"/>
        <sz val="12"/>
        <color indexed="8"/>
        <rFont val="Trebuchet MS"/>
        <family val="2"/>
      </rPr>
      <t>mi</t>
    </r>
    <r>
      <rPr>
        <sz val="12"/>
        <color indexed="8"/>
        <rFont val="Trebuchet MS"/>
        <family val="2"/>
      </rPr>
      <t xml:space="preserve"> - Total no of customers for each momentary interruptions</t>
    </r>
  </si>
  <si>
    <t>Remark</t>
  </si>
  <si>
    <t>No. of Complaints redressed during the quarter.</t>
  </si>
  <si>
    <t>Complaints received during the qtr.</t>
  </si>
  <si>
    <t>Nadiad</t>
  </si>
  <si>
    <t>SoP _Proforma 13</t>
  </si>
  <si>
    <t>Performa – SoP 002: Action taken report for safety measures complied for the accidents occurred</t>
  </si>
  <si>
    <t>Location of Accident and details of the victim</t>
  </si>
  <si>
    <t>Date of occurrence</t>
  </si>
  <si>
    <t>Type of Accident</t>
  </si>
  <si>
    <t>Cause of Accident</t>
  </si>
  <si>
    <t>Findings of CEI / EI / AEI</t>
  </si>
  <si>
    <t>Remedies suggested by CEI /EI / AEI in various cases</t>
  </si>
  <si>
    <t>Whether the remedy suggested is complied</t>
  </si>
  <si>
    <t>Action taken to avoid recurrence of such Accident</t>
  </si>
  <si>
    <t>RA=Report Awaited</t>
  </si>
  <si>
    <t>NA=Not Applicable</t>
  </si>
  <si>
    <t>Note:</t>
  </si>
  <si>
    <t>Column (2) - Location of accident: name of town or district specifying whether rural or urban. Also details fot eh victim can be given in brief</t>
  </si>
  <si>
    <t>Column (3) – Date of the occurrence of the accident is to be mentioned.</t>
  </si>
  <si>
    <t>Column (4) - Fatal human and Non fatal human accidents occurring in Department shall be categorized as FHD and NFHD whereas the above accidents occurring Outside the licensee's switchyard shall be categorized as FHO, NFHO and FAO</t>
  </si>
  <si>
    <t>Column (5) – The Distribution Licensee’s view and findings for the cause of the Accident</t>
  </si>
  <si>
    <t>Column (6) – Brief details about the findings given by Chief Electrical Inspector (CEI)</t>
  </si>
  <si>
    <t>Column (7) – Remedies suggested by the CEI for the accident may be explained in brief</t>
  </si>
  <si>
    <t>Column (8) &amp; (9) – The compliance of the remedies by the Distribution Licensee and action taken to avoid such reoccurrence may be discussed in few lines justifying the in-principle cause for accident.</t>
  </si>
  <si>
    <t>The format is to be sent half yearly</t>
  </si>
  <si>
    <r>
      <t>Half yearly reporting in the year means Reporting for the period 1</t>
    </r>
    <r>
      <rPr>
        <vertAlign val="superscript"/>
        <sz val="12"/>
        <color indexed="8"/>
        <rFont val="Trebuchet MS"/>
        <family val="2"/>
      </rPr>
      <t>st</t>
    </r>
    <r>
      <rPr>
        <sz val="12"/>
        <color indexed="8"/>
        <rFont val="Trebuchet MS"/>
        <family val="2"/>
      </rPr>
      <t xml:space="preserve"> January – 31</t>
    </r>
    <r>
      <rPr>
        <vertAlign val="superscript"/>
        <sz val="12"/>
        <color indexed="8"/>
        <rFont val="Trebuchet MS"/>
        <family val="2"/>
      </rPr>
      <t>st</t>
    </r>
    <r>
      <rPr>
        <sz val="12"/>
        <color indexed="8"/>
        <rFont val="Trebuchet MS"/>
        <family val="2"/>
      </rPr>
      <t xml:space="preserve"> July of the year as first six months/ first half of the year and 1</t>
    </r>
    <r>
      <rPr>
        <vertAlign val="superscript"/>
        <sz val="12"/>
        <color indexed="8"/>
        <rFont val="Trebuchet MS"/>
        <family val="2"/>
      </rPr>
      <t>st</t>
    </r>
    <r>
      <rPr>
        <sz val="12"/>
        <color indexed="8"/>
        <rFont val="Trebuchet MS"/>
        <family val="2"/>
      </rPr>
      <t xml:space="preserve"> August – 31</t>
    </r>
    <r>
      <rPr>
        <vertAlign val="superscript"/>
        <sz val="12"/>
        <color indexed="8"/>
        <rFont val="Trebuchet MS"/>
        <family val="2"/>
      </rPr>
      <t>st</t>
    </r>
    <r>
      <rPr>
        <sz val="12"/>
        <color indexed="8"/>
        <rFont val="Trebuchet MS"/>
        <family val="2"/>
      </rPr>
      <t xml:space="preserve"> December of the year as the second six months/second half in the year.</t>
    </r>
  </si>
  <si>
    <t>Domestic</t>
  </si>
  <si>
    <t>Commercial</t>
  </si>
  <si>
    <t>Note:-Not applicable as MGVCL having no power transformer.</t>
  </si>
  <si>
    <t>April-June '17</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</si>
  <si>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</si>
  <si>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</si>
  <si>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</si>
  <si>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</si>
  <si>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</si>
  <si>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</si>
  <si>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t>
  </si>
  <si>
    <t>Industrial LT</t>
  </si>
  <si>
    <t>Total</t>
  </si>
  <si>
    <t>2nd Half</t>
  </si>
  <si>
    <t>Annual</t>
  </si>
  <si>
    <t>Safety Meeting with Line Staff at various S/dn,Divisions on Every Monday (Line staff influenced)</t>
  </si>
  <si>
    <t>Year: 2020-21</t>
  </si>
  <si>
    <t>Quarter :   Q-I  ( APRIL-MAY-JUNE- 2020)</t>
  </si>
  <si>
    <t>NUMBER OF ACCIDENTS FOR THE FIRST QUARTER 2020-21</t>
  </si>
  <si>
    <t>ACTION TAKEN REPORT FOR SAFETY MEASURES COMPLIED FOR THE ACCIDENTS OCCURED IN THE FIRST QUARTER OF FY 2020-21</t>
  </si>
  <si>
    <t>REGISTER FOR COMPILING THE COMPLAINTS CLASSIFICATIONWISE Q-I 2020-21</t>
  </si>
  <si>
    <r>
      <t>1</t>
    </r>
    <r>
      <rPr>
        <b/>
        <vertAlign val="superscript"/>
        <sz val="14"/>
        <color indexed="8"/>
        <rFont val="Trebuchet MS"/>
        <family val="2"/>
      </rPr>
      <t>st</t>
    </r>
    <r>
      <rPr>
        <b/>
        <sz val="14"/>
        <color indexed="8"/>
        <rFont val="Trebuchet MS"/>
        <family val="2"/>
      </rPr>
      <t xml:space="preserve"> Month of the quarter
(April'20)</t>
    </r>
  </si>
  <si>
    <r>
      <t>2</t>
    </r>
    <r>
      <rPr>
        <b/>
        <vertAlign val="superscript"/>
        <sz val="14"/>
        <color indexed="8"/>
        <rFont val="Trebuchet MS"/>
        <family val="2"/>
      </rPr>
      <t>nd</t>
    </r>
    <r>
      <rPr>
        <b/>
        <sz val="14"/>
        <color indexed="8"/>
        <rFont val="Trebuchet MS"/>
        <family val="2"/>
      </rPr>
      <t xml:space="preserve"> Month of the quarter
(May'20)</t>
    </r>
  </si>
  <si>
    <r>
      <t>3</t>
    </r>
    <r>
      <rPr>
        <b/>
        <vertAlign val="superscript"/>
        <sz val="14"/>
        <color indexed="8"/>
        <rFont val="Trebuchet MS"/>
        <family val="2"/>
      </rPr>
      <t>rd</t>
    </r>
    <r>
      <rPr>
        <b/>
        <sz val="14"/>
        <color indexed="8"/>
        <rFont val="Trebuchet MS"/>
        <family val="2"/>
      </rPr>
      <t xml:space="preserve"> Month of the quarter
(June'20)</t>
    </r>
  </si>
  <si>
    <t>Nos. of Distribution Transformers added during the 1st quarter / year (2020-21)</t>
  </si>
  <si>
    <t>Total number of Distribution Transformers on June'20</t>
  </si>
  <si>
    <t>April'20</t>
  </si>
  <si>
    <t>May'20</t>
  </si>
  <si>
    <t>June'20</t>
  </si>
  <si>
    <t>Nil</t>
  </si>
  <si>
    <t>Note: Due to Covid-19 pendmemic, Meeting were not conducted
 in the month of March &amp; April2020</t>
  </si>
  <si>
    <r>
      <rPr>
        <b/>
        <i/>
        <u val="single"/>
        <sz val="14"/>
        <color indexed="8"/>
        <rFont val="Trebuchet MS"/>
        <family val="2"/>
      </rPr>
      <t>Note</t>
    </r>
    <r>
      <rPr>
        <b/>
        <i/>
        <sz val="14"/>
        <color indexed="8"/>
        <rFont val="Trebuchet MS"/>
        <family val="2"/>
      </rPr>
      <t>: Above figures for cummulative accident i.e. from April20 to June'20 are inclusive of 4 Nos. of fatal Human &amp; 1 No Fatal Animal Accident occurred in Private premises under 1 No under Anand &amp; Nadiad Each, 2 Nos under Godhra Circle &amp; 1 No FA under Godhra Circle</t>
    </r>
  </si>
  <si>
    <t>Smt Puniben Jayantibhai Parmar, Nava Ghara, Village:Dandiyapur, Taluka:KAPADWANJ,District:KHEDA, Kapadwanj-West sdn.</t>
  </si>
  <si>
    <t>FHO</t>
  </si>
  <si>
    <t>Victim was binding the cow at near LT pole suddenly she was accidently coming contact with earth wire during leakage current is passed through this earth wire and victim is electrocuted.</t>
  </si>
  <si>
    <t xml:space="preserve">Due to failure of LT AB Cable which was shorted to GI Wire and return Power  flows through GI Wire and victim contact with GI Wire and electroculeted. </t>
  </si>
  <si>
    <t>To Follow instruction vide   Regulation -12 and Regulation- 13 of CEA R-2010</t>
  </si>
  <si>
    <t>yes</t>
  </si>
  <si>
    <t>Maintenance carried out.</t>
  </si>
  <si>
    <t>Dineshbhai Rameshbhai Barela, Ajaroli Trikampura, Village:Ajaroli, Taluka:Thasra,District:Kheda, Thasra sdn.</t>
  </si>
  <si>
    <t>PVT-FHO</t>
  </si>
  <si>
    <t xml:space="preserve">Dhanabhai Rupsingbhai Bilala has put current in his boudary of farm to protect the crop from Roz(animal) from his ext. connection Victim shri Dineshbhai Rameshbhai Barela was came in contact with this wire and deid. </t>
  </si>
  <si>
    <t>REPORT AWAITED</t>
  </si>
  <si>
    <t>NA</t>
  </si>
  <si>
    <t>Safety aspect must be observed.</t>
  </si>
  <si>
    <t>MAVI JAGDISHBHAI MASULBHAI,  PAD FALIA, Village:RETIA, Taluka:DAHOD,District:DAHOD, Dahod-R sdn.</t>
  </si>
  <si>
    <t>AS PER REPORT FROM RELATIVES, VICTIM FOUND LAID DOWN INFRONT OF BOARD OF AG CONNECTION . THEY SHIFTED VICTIM TO HOME AND CALLED 108 AND DECLARED HIM DEAD. DURING PRIMARY INVESTIGATION NO ANY LEAKAGE CURRENT FOUND IN PREMISES. HENCE CAUSE OF DEATH IS UNKNO</t>
  </si>
  <si>
    <t>YES</t>
  </si>
  <si>
    <t>Instructed to properly follow CEA regulation 2010 clause NO: 12 &amp; 42</t>
  </si>
  <si>
    <t>YES, vide no: 4766/21.07.2020</t>
  </si>
  <si>
    <t>NOT APPLICABLE</t>
  </si>
  <si>
    <t>ALPESH ARVINDBHAI PATEL (EA-VS), PARMAR FLY, , Village:NAVAGAM, Taluka:DAHOD,District:DAHOD, Dahod-R sdn.</t>
  </si>
  <si>
    <t>FHD</t>
  </si>
  <si>
    <t>THE VICTIM WAS ATTENDING AG COMPLAINT WITH G.P.HIHOR AFTER TAKING LC.AFTER COMPLETING THE WORK,THE VICTIM BECAME UNCONSCIOUS AND HUNGED IN SITTING POSITION.ACC. TO STMT OF G.P.HIHOR,WITH THE HELP OF LOCALS WHEN THE BODY WAS TAKEN DOWN IT SLIPPED &amp; FELL DOWN.</t>
  </si>
  <si>
    <t>Still Awaited</t>
  </si>
  <si>
    <t>LINE STAFF ARE INSTRUCTED TO DO SOLID  EARTH TO 11KV/LT LINE BEFORE STARTING ANY WORK ON THE SAID LINE</t>
  </si>
  <si>
    <t>KAVSARBANU AABIDULLAKHAN PATHAN, BACK SIDE OF HOUSE, Village:SURELI, Taluka:UMRETH,District:ANAND, Umreth-R sdn.</t>
  </si>
  <si>
    <t>VICTIM WAS HANGING WET CLOTHES ON IRON WIRE SAME WIRE CAME IN CONTACT WITH OPEN JOINT OF ELECTRIC WIRE PASSING NEAR BY HAVING MULTIPLE JOINTS WAS UNAUTHORIZEDLY USED TO SUPPLY NEARBY PREMISES FROM THE HOUSE WHERE ACCIDENT TOOK PLACE.</t>
  </si>
  <si>
    <t>awaited</t>
  </si>
  <si>
    <t>Party informed  regarding safety and not to give or tale power unauthorisly by SDO.</t>
  </si>
  <si>
    <t>Calf,OWNER'S NAME-Shri Pashavabhai Himalabhai Mandod , GULBAR PUJARA FALIYA, Village:GULBAR, Taluka:GARBADA,District:DAHOD, Garbada sdn.</t>
  </si>
  <si>
    <t>As per site visit, 5 no's of residential connections are given from existing single phase three wire bare LT Line pole and one connection was already PDC. The GI wire of service line of PDC consumer was found surrounding the pole which touched the open phase.</t>
  </si>
  <si>
    <t>No Suggestion</t>
  </si>
  <si>
    <t>WHENEEVER ANY CONNECTION IS MADE PDC THEN SERVICE WIRE MUST BE REMOVED WITH GI WIRE SO THAT THIS TYPES OF ACCIDENT COUILD NOT OCCURR
THE SAID GI WIRE WITH SERVICE CABLE IS REMOVED</t>
  </si>
  <si>
    <t>Dilipsinh N Rana (L.M.), Nr. Sathod bus stand, Village:Sathod, Taluka:Dabhoi,District:Vadodara, Dabhoi-R sdn.</t>
  </si>
  <si>
    <t>NFHD</t>
  </si>
  <si>
    <t>The victim sri D.N Rana –line man climbed the AB switch structure to attend line fault i.e. jumper repairing. As the power was live on line, the victim got electrocuted and fallen down from pole.</t>
  </si>
  <si>
    <t>negligancy of victim</t>
  </si>
  <si>
    <t xml:space="preserve">proper earthing caried out both side &amp; use of safety articals </t>
  </si>
  <si>
    <t>no</t>
  </si>
  <si>
    <t>necessary instruction passed to employee as suggested by CEI</t>
  </si>
  <si>
    <t>Baroda O&amp;M</t>
  </si>
  <si>
    <t>JAMIRMIYA RASIDMIYA MALEK, SANJARIKARAM SOCIETY, Village:KATHLAL, Taluka:KATHLAL,District:KHEDA, Kathlal-1 sdn.</t>
  </si>
  <si>
    <t>The victim aged 14 yrs. Went to play in a closed house of Shri Imaranbhai Vohra at Kathlal village. He climbed the terrace and while playing , he accidentlly touched live 11KV line of bhaner JGY feeder and got electrocuted and died.</t>
  </si>
  <si>
    <t>on terrace, while playing. victim came in direct contact with live 11 KV Bhaner JGY wire which is approximate 1.5 ft away from teraace and got electroculated</t>
  </si>
  <si>
    <t>To Follow instruction vide   Regulation -61 of CEA R-2010</t>
  </si>
  <si>
    <t>Buffalow, owner-gitaben kalyansinh chavda, farm, Village:dholikui, Taluka:halol,District:panchmahal, Jambughoda sdn.</t>
  </si>
  <si>
    <t>as per site visit a squirrel was found short between conductor and earth wire of 11kv pin pole on which owner has tide his fencing of her farm through whichcurrent passed through earth wire and then passed through fencing wire,where buffalo came in conta</t>
  </si>
  <si>
    <t>YES/555/22.06.20</t>
  </si>
  <si>
    <t>FOLLOW THE CEA REGULATION 2010 SAFETY RULES NO. 12,19 &amp; 48</t>
  </si>
  <si>
    <t>NO</t>
  </si>
  <si>
    <t>REMOVE SQUIRREL &amp; FENSING OF FARMER (RECTIFICATION DONE)</t>
  </si>
  <si>
    <t>Buffalo, owner-Raysangbhai Bhulabhai Rathod  , Laljipura, Village:Boriavi, Taluka:Anand,District:Anand, Anand-North sdn.</t>
  </si>
  <si>
    <t>Monkey was fallen on tree, So tree fallen on LT open 4 W line, out of 4 wire one conductor snapped and fallen on the land. 02 nos. of Buffaloes who rest below LT line got came in contact with live snapped conductor and got electroculated and died on the s</t>
  </si>
  <si>
    <t>Received on 18.6.20-CEA regulation no 12 violated</t>
  </si>
  <si>
    <t>Periodically maintenance is to be done and tree cutting to be done periodically</t>
  </si>
  <si>
    <t>Tree cutting done</t>
  </si>
  <si>
    <t>SDO informed to do periodically maintenance and tree cutting.Tree cutting done.</t>
  </si>
  <si>
    <t>BUFFALO, owner- PRATAPBHAI MATHURBHAI RATHWA FARM, Village:JALODA, Taluka:CHHOTAUDEPUR,District:CHHOTAUDEPUR, Tejgadh sdn.</t>
  </si>
  <si>
    <t>The Accident occurred when animal was eating grass in Ag farm during that time his touching DP structure PSC pole GI wire during that time may be leakage current passing through earthing wire got the electric shock.</t>
  </si>
  <si>
    <t>DUE TO LACK OF MAINTANACE</t>
  </si>
  <si>
    <t>PERIODICALLY MAINTANNCE CARRIED OUT</t>
  </si>
  <si>
    <t xml:space="preserve">RECTIFIED EARTHING </t>
  </si>
  <si>
    <t>ARVINDSINH AMARSINH CHAWDA, VADI FALIYU, Village:KOT, Taluka:THASRA,District:KHEDA, Dakor sdn.</t>
  </si>
  <si>
    <t>The victim might have touched to GI wire used for sevice connection while working on roof of his house and there may be leakage current from service line to G.I wire due to insulation damage.</t>
  </si>
  <si>
    <t>maintenance carried out.</t>
  </si>
  <si>
    <t>ATULBHAI RASHIKBHAI SENVA, KATHANA, Village:KATHANA, Taluka:KATHLAL,District:KHEDA, Kathlal-1 sdn.</t>
  </si>
  <si>
    <t>NFHO</t>
  </si>
  <si>
    <t>Victim was on the tree and was trying pluck wild fruit from the tree with the help of iron clamp rod and touched the nearby 11KV line.</t>
  </si>
  <si>
    <t>OWNER: VITTHALBHAI HIMMATBHAI TADVI, KHANPUR VILLAGE TC, Village:KHANPUR, Taluka:SANKHEDA,District:CHHOTAUDEPUR, Kosindra sdn.</t>
  </si>
  <si>
    <t>After drinking water buffalo suddenly went ot nearby jgy transformer centre and itching her horns to stay wire, due to big swing of stay wire , the wire came in contact to lt open conductor and buffalo got electroculated</t>
  </si>
  <si>
    <t xml:space="preserve">TIGHTEN OF STAY WIRE &amp; CONDUCTOR </t>
  </si>
  <si>
    <t>rakeshbhai kalidas vasava, rohitwas at sanor village, Village:sanor, Taluka:dabhoi,District:vadodara, Chandod sdn.</t>
  </si>
  <si>
    <t>At Sanor Village Rohit faliya Jayantibhai rohit’s House contruction (slab)work was going on.&amp; the Construction was done very near &amp; below to 11kv Chandod Jgy feeder. victim came at site for visting this work.Victim went to see the consstruction and was cliembed on the top beam of the half constructed building,where the victim has came in t11KV line induction zone because of the 11KV line horizontal distance not maintained due to illegal construction.</t>
  </si>
  <si>
    <t xml:space="preserve">NOTICE ISSUED TO VICTIM &amp; SHFTING OF LINE </t>
  </si>
  <si>
    <t xml:space="preserve">ESTIMATE GIVEN TO VICTIME </t>
  </si>
  <si>
    <t>PASHABHAI BABARBHAI SOLANKI, GAJKUI AREA, Village:RUDAN, Taluka:MAHEMDABAD,District:KHEDA, Haldarwas sdn.</t>
  </si>
  <si>
    <t>Passes under his house metal shed and he was touched his metal shed and got electrocuted and found dead. After investigation it was foiund that service wire of meter was cracked due to wind mini cyclone at metal shade and leakage current may be passed through.</t>
  </si>
  <si>
    <t>BUFFALO , owner- RAMESHBHAI RAMANBHAI PARMAR, B/H BHATIJI MANDHIR NAVA ZAKHARIYA, Village:NAVA ZAKHARIYA, Taluka:HALOL,District:PANCHMAHAL, Halol-R sdn.</t>
  </si>
  <si>
    <t xml:space="preserve">tree fallen on two wire LT AB line due to this LT POLE broken and fallen on buffalo and got electrocuded and died on the spot </t>
  </si>
  <si>
    <t>YES/540/22.06.20</t>
  </si>
  <si>
    <t>FOLLOW THE CEA REGULATION 2010 SAFETY RULES NO. 12,19 &amp; 41</t>
  </si>
  <si>
    <t>NEW POLE ERECTED  (RECTIFICATION DONE )</t>
  </si>
  <si>
    <t>KIRTANSING BHARATSING PARMAR , AMARSING CHANDRASING PARMAR &amp; MANIBEN AMARSING PARMAR, USRA STATION FALIA, Village:USRA, Taluka:Limkheda,District:Dahod, Limkheda sdn.</t>
  </si>
  <si>
    <t>All 3 victim came in contact with leakage current from service wire which got tear by private iron wire during tightening of iron wire for making shed. and kirtanbhai died &amp; other 2 are in healthy condition</t>
  </si>
  <si>
    <t>MAINTENANCE OF THE SAID POLE IS DONE AND RECTIFIED THE LOCATION</t>
  </si>
  <si>
    <t>Ravi Khimabhai Mori, Near maruti Appartment, Village:Vavdi(Bujarg), Taluka:Godhra,District:Panchmahals, Godhra -R sdn.</t>
  </si>
  <si>
    <t>The victim Ravi Mori climb on the cabin of the Truck to unload the Coat from the cabin. The GI Pipe leg of the coat touch the 11 KV Line. So victim got electrocuted through 11 KV Line via Coat (Khatlo) of GI Pipe frame.</t>
  </si>
  <si>
    <t>IF THE ELECTRICITY SAFETY RULES 18,19 AND 21 OF THE CEA REGULATIONS 2010 HAD BEEN FOLLOWED ,THE ACCIDENT COULD HAVE BEEN PREVENTED</t>
  </si>
  <si>
    <t>Yes Complied</t>
  </si>
  <si>
    <t>Outsider should take care not to park Truck below 11 KV Line. So that chances of occurance can be avaoided</t>
  </si>
  <si>
    <t>cow, owner-pravin parsotam and cow of damor saniben kanubhai, dudhia, amin fly, Village:dudhia, Taluka:limkheda,District:dahod, Limkheda sdn.</t>
  </si>
  <si>
    <t>due to breaking of lt pin insulator the conductor falls on the ground and cows get in contact with conductor and got electrocuted.</t>
  </si>
  <si>
    <t>BUFFELOW OWNER NAME :- KANTABEN JASHBHAI MAKWANA, dumad - pilol road near gov tubwell at SH. JASHBHAI PANJABI FARM , Village:DUMAD, Taluka:VADODARA,District:VADODARA, Chhani sdn.</t>
  </si>
  <si>
    <t>BUFFELOW PASS NEAR TO BROKEN LT LINE DUE TO HEAVY WIND &amp; RAIN , GOT AN ELECTRICAL ACCIDENT AS PER EYE WITNESS STATEMENT , BUFFELOW GOT ELECTRIC SHOCK AND FATAL ANIMAL ACCIDANT OCCURS .</t>
  </si>
  <si>
    <t xml:space="preserve">TIGHTEN OF CONDUCTOR </t>
  </si>
  <si>
    <t>Goat,Owner-Bharwad Amrabhai Athabhai, Navi Dhari, Village:Dhari, Taluka:Godhra,District:PMS, Kakanpur sdn.</t>
  </si>
  <si>
    <t>During Cyclone and Heavy Rain LT 3w pole Fall down and 2 nos of Goat Come in Contact and Died on the Spot</t>
  </si>
  <si>
    <t>New pole is erected nad maintanace carried out</t>
  </si>
  <si>
    <t>Buffalow, owner- ashokbhai somabhai parmar, B/h Gangotri Hotel, Village:Dantali, Taluka:Vaso,District:Kheda, Nadiad-R sdn.</t>
  </si>
  <si>
    <t>Buffelow of ashokbhai somabhai parmar passing from TC structure And Due to LT wire touch with Uclam and Un-balance Neutral Current Passing from GI of TC earthing Buffeow get Electrode and Getting shock and felt down.</t>
  </si>
  <si>
    <t>He-buffalo, owner-damor manabhai hathibhai, Village:Sarsva, Taluka:Kadana,District:Mahisagar, Kadana sdn.</t>
  </si>
  <si>
    <t>He-buffalo was grazing in owner's land and at that time LT line conductor snapped due to heavy cyclone and rain.It got electrocuted through live conductor fallon on He-buffalon and died</t>
  </si>
  <si>
    <t xml:space="preserve">AEI REPORT AWAITED </t>
  </si>
  <si>
    <t xml:space="preserve"> LT line conductor  are jointed each other &amp; restringing done.</t>
  </si>
  <si>
    <t>GOAT, owner- Samrathben Parsingbhai Meda,MEDA FALIYA, Village:PIPERO, Taluka:DHANPUR,District:DAHOD, Dhanpur sdn.</t>
  </si>
  <si>
    <t>PVT-FA</t>
  </si>
  <si>
    <t xml:space="preserve">POWER GRID CORPORATION HIGH TENTION LINE IS PASS ABOE OF FANCING WALL. THUS THE INDUCTION WAS COME ON THE FANCING WALL. GOT MIGHT COME IN CONTACT WITH FENCING AND GOT SHOKED AND DIED. </t>
  </si>
  <si>
    <t>NATHUBHAI RATNABHAI BHARVAD, KOSARIYA TALAVADI , MARIDA RING ROAD ,NADIAD, Village:NADIAD, Taluka:NADIAD,District:KHEDA, Nadiad-E sdn.</t>
  </si>
  <si>
    <t>INSULATION OF AB CABLE IS BREAKED &amp; IT TOUCHES THE U-CLAMP WHERE IT 'S FIXED , THE MASSENGER WIRE OF 2 WIRE ABC BECOME THE PATH FOR CURRENT FLOWING WHICH IS CONNECTED WITH RSJ POLE. A COW CAME IN CONTACT WITH RSJ POLE &amp; MIGHT GOT THE CURRENT.</t>
  </si>
  <si>
    <t>Cow of Nanabhai B.Bharwad, Jhok Vistar, Village:Lunej, Taluka:Khambhat,District:Anand, Cambay-R sdn.</t>
  </si>
  <si>
    <t>Due to leakage current on TC Canter,The cow may touch in contact &amp; got shock</t>
  </si>
  <si>
    <t>Not received</t>
  </si>
  <si>
    <t>TC maintenance done . On GI wire insulated pipe provided. LT AB cable provided.</t>
  </si>
  <si>
    <t>Kiranbhai Zilubhai, Kalpataru Estate , Village:chandiyal, Taluka:Dascroi,District:Ahmedabad, Haldarwas sdn.</t>
  </si>
  <si>
    <t xml:space="preserve">Kiranbhai Zilubhai aged 24years. He is drive the Haiwa Haidraulic truck vehicle no GJ-01-ET 2115. he is lift up haidraulic of truck for lavelling work &amp; Truck was passing the under the 11Kv Chandiyal AG feeder &amp; haidraulic trolly of truck was touched HT </t>
  </si>
  <si>
    <t>SAGARSINH KANAKSINH RATHOD, Opp Nageshwari mata temple, Village:Amrol, Taluka:Anklav,District:Anand, Anklav sdn.</t>
  </si>
  <si>
    <t>During shifting of bunch of trusses on tarrace of his house the corner of bunch accidently came in contact with live conductor of 11kv line of Kahanwadi ag feeder approx.four feet away from terrace wall due to which he got electrocuted as the other side of trusses was with him.</t>
  </si>
  <si>
    <t>Notice issued  and estimate for line shifting issued to the party.</t>
  </si>
  <si>
    <t xml:space="preserve">Bakorbhai Mathurbhai Baria, at farm, Sankheda sdn.        </t>
  </si>
  <si>
    <t>21.06.2020</t>
  </si>
  <si>
    <t>on 11KV Nandpur  AG feeder is passing through victim's farm., where he had been carried our tree cutting work below HT line. During the work his Dhariya got in contact with 11KV line and he was electrocuted.</t>
  </si>
  <si>
    <t xml:space="preserve">MAINTANCE CARRIED OUT </t>
  </si>
  <si>
    <t xml:space="preserve">MAINTANACE CARRIED OUT </t>
  </si>
  <si>
    <t>Bullock,owner- Mohammadbhai Kayyumbhai Bhikhabhai, D'baria fatak faliya, Tal. D'baria, Dist. Dahod, Devgadh Baria sdn.</t>
  </si>
  <si>
    <t>23.06.2020</t>
  </si>
  <si>
    <t>A steel shade for animal was there under LT line. Due to heavy wind and rain 4W AB cable burnt and snapped. Phase wire touched the messanger conductor and this messanger conductor was in contact at the top of the steel shade. Due to that current leakage e number of bullocks were electrocuted.</t>
  </si>
  <si>
    <t>Instructed to properly follow CEA regulation 2010 clause NO: 12,19 &amp; 30</t>
  </si>
  <si>
    <t>Yes, vide no: 3855/20.07.2020</t>
  </si>
  <si>
    <t>No such illegal constructions to be allowed under the electric line.
This illegal consrtruction is removed.</t>
  </si>
  <si>
    <t>Goat,owner-Subhasbhai Chandubhai Raval, vill. Haveli, Tal. Jambughoda, Jambughoda sdn.</t>
  </si>
  <si>
    <t>24.06.2020</t>
  </si>
  <si>
    <t>A billy goat and a goat found dead near DODP of 11kv Khandivav feeder. At site stay was broken and tide to one of the pole of double pole structure, where these animal were grazing. Theere might be possibility of leakage current passed through stay wire when came in contact with DO and got electrocuted.</t>
  </si>
  <si>
    <t xml:space="preserve"> AWAITED</t>
  </si>
  <si>
    <t>BROKEN STAY REPLACED &amp; RECTIFICATION DONE</t>
  </si>
  <si>
    <t>Miss Kinjal Bharatsinh Rathodh, vill. Garbada, Nana Falia, Garbada sdn.</t>
  </si>
  <si>
    <t>28.06.2020</t>
  </si>
  <si>
    <t>at site, ther is a temporary shed of fibre roof built in between AB Switch and a date tree. The victim might climbed on the roof of the shed to get dates from the tree. She might came in contact with live part of AB Switch and got electrocuted. The feeder was not tripped.</t>
  </si>
  <si>
    <t xml:space="preserve">ILLEGAL CONSTRUCTION NOTICE IS ISSUED TO DEFAULTER AND THE UNAUTHORIZED SHED IS REMOVED FROM THERE </t>
  </si>
  <si>
    <t>09.06.20</t>
  </si>
  <si>
    <t xml:space="preserve">Performa SoP 012 : System Losses at EHT/ 11 KV </t>
  </si>
  <si>
    <t>APR-20 TO JUN-20</t>
  </si>
  <si>
    <t xml:space="preserve">CALCULATION OF SYSTEM LOSSES AT EHT/ 11 KV </t>
  </si>
  <si>
    <t>Losses in 11 KV System and Connected Equipment</t>
  </si>
  <si>
    <t>i.</t>
  </si>
  <si>
    <t>Energy Delivered into EHT/ 11 KV and LT Distribution System from EHT/ 11 KV SS (MUs)</t>
  </si>
  <si>
    <t>ii.</t>
  </si>
  <si>
    <t>Energy Sold (Billed). EHT direct sales (MUs)</t>
  </si>
  <si>
    <t>iii.</t>
  </si>
  <si>
    <t>Energy Sold (Billed) in the 11 KV LT system (MUs)</t>
  </si>
  <si>
    <t>C</t>
  </si>
  <si>
    <t>iv.</t>
  </si>
  <si>
    <t>Total Sales (MUs)</t>
  </si>
  <si>
    <t>(B+C)</t>
  </si>
  <si>
    <t>v.</t>
  </si>
  <si>
    <t>Losses (MUs)</t>
  </si>
  <si>
    <t>{(A) - (B+C)}</t>
  </si>
  <si>
    <t>vi.</t>
  </si>
  <si>
    <t>% Losses</t>
  </si>
  <si>
    <t>{(A) - (B+C)} X 100 / (A)</t>
  </si>
  <si>
    <t>Performa SoP 014: Statement Showing the ATC losses, collection efficiency and Billing Efficiency</t>
  </si>
  <si>
    <t>F.Y. 2020-21</t>
  </si>
  <si>
    <t>Quarter</t>
  </si>
  <si>
    <t>Units
Input
(MUs)</t>
  </si>
  <si>
    <t>Units
Billed
(MUs)</t>
  </si>
  <si>
    <t>Billing
Efficiency
%</t>
  </si>
  <si>
    <t>Revenue
Billed
(Rs. Crs)</t>
  </si>
  <si>
    <t>Revenue Collected (Rs. Crs)</t>
  </si>
  <si>
    <t xml:space="preserve"> Collection
Efficiency
%</t>
  </si>
  <si>
    <t>Business Efficiency
%</t>
  </si>
  <si>
    <t>ATC
Loss%</t>
  </si>
  <si>
    <t>C = (B/A)*100</t>
  </si>
  <si>
    <t xml:space="preserve">E </t>
  </si>
  <si>
    <t>F = (E/D)*100</t>
  </si>
  <si>
    <t>G = (C*F)/100</t>
  </si>
  <si>
    <t>H = 100 - G</t>
  </si>
  <si>
    <t>Q-I</t>
  </si>
  <si>
    <t>April</t>
  </si>
  <si>
    <t>May</t>
  </si>
  <si>
    <t>June</t>
  </si>
  <si>
    <t>2020-21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</si>
</sst>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રૂ&quot;\ #,##0;&quot;રૂ&quot;\ \-#,##0"/>
    <numFmt numFmtId="165" formatCode="&quot;રૂ&quot;\ #,##0;[Red]&quot;રૂ&quot;\ \-#,##0"/>
    <numFmt numFmtId="166" formatCode="&quot;રૂ&quot;\ #,##0.00;&quot;રૂ&quot;\ \-#,##0.00"/>
    <numFmt numFmtId="167" formatCode="&quot;રૂ&quot;\ #,##0.00;[Red]&quot;રૂ&quot;\ \-#,##0.00"/>
    <numFmt numFmtId="168" formatCode="_ &quot;રૂ&quot;\ * #,##0_ ;_ &quot;રૂ&quot;\ * \-#,##0_ ;_ &quot;રૂ&quot;\ * &quot;-&quot;_ ;_ @_ "/>
    <numFmt numFmtId="169" formatCode="_ * #,##0_ ;_ * \-#,##0_ ;_ * &quot;-&quot;_ ;_ @_ "/>
    <numFmt numFmtId="170" formatCode="_ &quot;રૂ&quot;\ * #,##0.00_ ;_ &quot;રૂ&quot;\ * \-#,##0.00_ ;_ &quot;રૂ&quot;\ * &quot;-&quot;??_ ;_ @_ "/>
    <numFmt numFmtId="171" formatCode="_ * #,##0.00_ ;_ * \-#,##0.00_ ;_ * &quot;-&quot;??_ ;_ @_ "/>
    <numFmt numFmtId="172" formatCode="dd/mm/yy;@"/>
    <numFmt numFmtId="173" formatCode="h:mm;@"/>
    <numFmt numFmtId="174" formatCode="[h]:mm"/>
    <numFmt numFmtId="175" formatCode="[$-409]mmm\-yy;@"/>
    <numFmt numFmtId="176" formatCode="0.0"/>
    <numFmt numFmtId="177" formatCode="[$-409]d/mmm/yy;@"/>
    <numFmt numFmtId="178" formatCode="[$-409]h:mm:ss\ AM/PM"/>
    <numFmt numFmtId="179" formatCode="0.0000000"/>
    <numFmt numFmtId="180" formatCode="0.000000"/>
    <numFmt numFmtId="181" formatCode="0.00000"/>
    <numFmt numFmtId="182" formatCode="0.0000"/>
    <numFmt numFmtId="183" formatCode="0.000"/>
    <numFmt numFmtId="184" formatCode="0.00000000"/>
    <numFmt numFmtId="185" formatCode="dd\.mm\.yy;@"/>
    <numFmt numFmtId="186" formatCode="d/m/yy;@"/>
    <numFmt numFmtId="187" formatCode="d\.m\.yy;@"/>
    <numFmt numFmtId="188" formatCode="[$-409]dd\-mmm\-yy;@"/>
    <numFmt numFmtId="189" formatCode="0.0000000000"/>
    <numFmt numFmtId="190" formatCode="0.000000000"/>
  </numFmts>
  <fonts count="124">
    <font>
      <sz val="11"/>
      <color theme="1"/>
      <name val="Calibri"/>
      <family val="2"/>
    </font>
    <font>
      <sz val="11"/>
      <color indexed="8"/>
      <name val="Calibri"/>
      <family val="2"/>
    </font>
    <font>
      <sz val="10"/>
      <name val="Arial"/>
      <family val="2"/>
    </font>
    <font>
      <sz val="12"/>
      <color indexed="8"/>
      <name val="Arial"/>
      <family val="2"/>
    </font>
    <font>
      <sz val="10"/>
      <color indexed="8"/>
      <name val="Arial"/>
      <family val="2"/>
    </font>
    <font>
      <vertAlign val="superscript"/>
      <sz val="10"/>
      <color indexed="8"/>
      <name val="Arial"/>
      <family val="2"/>
    </font>
    <font>
      <sz val="9"/>
      <color indexed="8"/>
      <name val="Arial"/>
      <family val="2"/>
    </font>
    <font>
      <sz val="16"/>
      <color indexed="8"/>
      <name val="Arial"/>
      <family val="2"/>
    </font>
    <font>
      <sz val="8"/>
      <name val="Arial"/>
      <family val="2"/>
    </font>
    <font>
      <b/>
      <sz val="12"/>
      <name val="Arial"/>
      <family val="2"/>
    </font>
    <font>
      <sz val="11"/>
      <name val="Arial"/>
      <family val="2"/>
    </font>
    <font>
      <sz val="12"/>
      <name val="Arial"/>
      <family val="2"/>
    </font>
    <font>
      <b/>
      <sz val="14"/>
      <name val="Arial"/>
      <family val="2"/>
    </font>
    <font>
      <sz val="14"/>
      <name val="Arial"/>
      <family val="2"/>
    </font>
    <font>
      <sz val="16"/>
      <name val="Arial"/>
      <family val="2"/>
    </font>
    <font>
      <sz val="20"/>
      <color indexed="8"/>
      <name val="Arial"/>
      <family val="2"/>
    </font>
    <font>
      <b/>
      <sz val="12"/>
      <name val="Trebuchet MS"/>
      <family val="2"/>
    </font>
    <font>
      <b/>
      <sz val="12"/>
      <color indexed="8"/>
      <name val="Trebuchet MS"/>
      <family val="2"/>
    </font>
    <font>
      <b/>
      <sz val="8"/>
      <color indexed="8"/>
      <name val="Trebuchet MS"/>
      <family val="2"/>
    </font>
    <font>
      <sz val="12"/>
      <color indexed="8"/>
      <name val="Trebuchet MS"/>
      <family val="2"/>
    </font>
    <font>
      <sz val="12"/>
      <name val="Trebuchet MS"/>
      <family val="2"/>
    </font>
    <font>
      <vertAlign val="superscript"/>
      <sz val="12"/>
      <color indexed="8"/>
      <name val="Trebuchet MS"/>
      <family val="2"/>
    </font>
    <font>
      <sz val="11"/>
      <name val="Trebuchet MS"/>
      <family val="2"/>
    </font>
    <font>
      <u val="single"/>
      <sz val="12"/>
      <color indexed="8"/>
      <name val="Trebuchet MS"/>
      <family val="2"/>
    </font>
    <font>
      <vertAlign val="subscript"/>
      <sz val="12"/>
      <color indexed="8"/>
      <name val="Trebuchet MS"/>
      <family val="2"/>
    </font>
    <font>
      <sz val="14"/>
      <name val="Trebuchet MS"/>
      <family val="2"/>
    </font>
    <font>
      <b/>
      <sz val="14"/>
      <color indexed="8"/>
      <name val="Trebuchet MS"/>
      <family val="2"/>
    </font>
    <font>
      <b/>
      <vertAlign val="superscript"/>
      <sz val="14"/>
      <color indexed="8"/>
      <name val="Trebuchet MS"/>
      <family val="2"/>
    </font>
    <font>
      <sz val="16"/>
      <name val="Trebuchet MS"/>
      <family val="2"/>
    </font>
    <font>
      <b/>
      <sz val="14"/>
      <name val="Trebuchet MS"/>
      <family val="2"/>
    </font>
    <font>
      <b/>
      <sz val="12"/>
      <name val="Bookman Old Style"/>
      <family val="1"/>
    </font>
    <font>
      <sz val="12"/>
      <name val="Times New Roman"/>
      <family val="1"/>
    </font>
    <font>
      <sz val="12"/>
      <name val="Verdana"/>
      <family val="2"/>
    </font>
    <font>
      <b/>
      <sz val="12"/>
      <name val="Verdana"/>
      <family val="2"/>
    </font>
    <font>
      <b/>
      <i/>
      <sz val="14"/>
      <color indexed="8"/>
      <name val="Trebuchet MS"/>
      <family val="2"/>
    </font>
    <font>
      <b/>
      <i/>
      <u val="single"/>
      <sz val="14"/>
      <color indexed="8"/>
      <name val="Trebuchet MS"/>
      <family val="2"/>
    </font>
    <font>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4"/>
      <color indexed="30"/>
      <name val="Calibri"/>
      <family val="2"/>
    </font>
    <font>
      <sz val="12"/>
      <color indexed="60"/>
      <name val="Arial"/>
      <family val="2"/>
    </font>
    <font>
      <sz val="12"/>
      <color indexed="10"/>
      <name val="Arial"/>
      <family val="2"/>
    </font>
    <font>
      <sz val="11"/>
      <color indexed="12"/>
      <name val="Arial"/>
      <family val="2"/>
    </font>
    <font>
      <sz val="8"/>
      <color indexed="8"/>
      <name val="Arial"/>
      <family val="2"/>
    </font>
    <font>
      <b/>
      <sz val="12"/>
      <color indexed="8"/>
      <name val="Calibri"/>
      <family val="2"/>
    </font>
    <font>
      <sz val="11"/>
      <color indexed="8"/>
      <name val="Trebuchet MS"/>
      <family val="2"/>
    </font>
    <font>
      <sz val="12"/>
      <color indexed="10"/>
      <name val="Trebuchet MS"/>
      <family val="2"/>
    </font>
    <font>
      <b/>
      <sz val="12"/>
      <color indexed="10"/>
      <name val="Trebuchet MS"/>
      <family val="2"/>
    </font>
    <font>
      <sz val="12"/>
      <color indexed="62"/>
      <name val="Trebuchet MS"/>
      <family val="2"/>
    </font>
    <font>
      <sz val="12"/>
      <color indexed="60"/>
      <name val="Trebuchet MS"/>
      <family val="2"/>
    </font>
    <font>
      <sz val="16"/>
      <color indexed="10"/>
      <name val="Trebuchet MS"/>
      <family val="2"/>
    </font>
    <font>
      <sz val="16"/>
      <color indexed="8"/>
      <name val="Trebuchet MS"/>
      <family val="2"/>
    </font>
    <font>
      <b/>
      <sz val="16"/>
      <color indexed="8"/>
      <name val="Trebuchet MS"/>
      <family val="2"/>
    </font>
    <font>
      <sz val="12"/>
      <name val="Calibri"/>
      <family val="2"/>
    </font>
    <font>
      <sz val="12"/>
      <color indexed="8"/>
      <name val="Calibri"/>
      <family val="2"/>
    </font>
    <font>
      <sz val="12"/>
      <color indexed="8"/>
      <name val="Tahoma"/>
      <family val="2"/>
    </font>
    <font>
      <b/>
      <sz val="11"/>
      <color indexed="8"/>
      <name val="Arial"/>
      <family val="2"/>
    </font>
    <font>
      <sz val="14"/>
      <color indexed="8"/>
      <name val="Arial"/>
      <family val="2"/>
    </font>
    <font>
      <sz val="8"/>
      <name val="Segoe UI"/>
      <family val="2"/>
    </font>
    <font>
      <b/>
      <sz val="14"/>
      <name val="Leelawadee"/>
      <family val="2"/>
    </font>
    <font>
      <b/>
      <sz val="11"/>
      <name val="Leelawadee"/>
      <family val="2"/>
    </font>
    <font>
      <b/>
      <sz val="13"/>
      <name val="Leelawadee"/>
      <family val="2"/>
    </font>
    <font>
      <sz val="11"/>
      <color indexed="8"/>
      <name val="Leelawadee"/>
      <family val="2"/>
    </font>
    <font>
      <b/>
      <sz val="12"/>
      <name val="Leelawadee"/>
      <family val="2"/>
    </font>
    <font>
      <sz val="12"/>
      <name val="Leelawadee"/>
      <family val="2"/>
    </font>
    <font>
      <sz val="12"/>
      <color indexed="8"/>
      <name val="Leelawadee"/>
      <family val="2"/>
    </font>
    <font>
      <b/>
      <sz val="10"/>
      <name val="Leelawadee"/>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rgb="FF0070C0"/>
      <name val="Calibri"/>
      <family val="2"/>
    </font>
    <font>
      <sz val="9"/>
      <color theme="1"/>
      <name val="Arial"/>
      <family val="2"/>
    </font>
    <font>
      <sz val="16"/>
      <color theme="1"/>
      <name val="Arial"/>
      <family val="2"/>
    </font>
    <font>
      <sz val="12"/>
      <color theme="1"/>
      <name val="Arial"/>
      <family val="2"/>
    </font>
    <font>
      <sz val="12"/>
      <color rgb="FFC00000"/>
      <name val="Arial"/>
      <family val="2"/>
    </font>
    <font>
      <sz val="12"/>
      <color rgb="FFFF0000"/>
      <name val="Arial"/>
      <family val="2"/>
    </font>
    <font>
      <sz val="11"/>
      <color rgb="FF0000FF"/>
      <name val="Arial"/>
      <family val="2"/>
    </font>
    <font>
      <sz val="8"/>
      <color theme="1"/>
      <name val="Arial"/>
      <family val="2"/>
    </font>
    <font>
      <b/>
      <sz val="12"/>
      <color theme="1"/>
      <name val="Calibri"/>
      <family val="2"/>
    </font>
    <font>
      <sz val="11"/>
      <color theme="1"/>
      <name val="Trebuchet MS"/>
      <family val="2"/>
    </font>
    <font>
      <sz val="12"/>
      <color theme="1"/>
      <name val="Trebuchet MS"/>
      <family val="2"/>
    </font>
    <font>
      <b/>
      <sz val="12"/>
      <color theme="1"/>
      <name val="Trebuchet MS"/>
      <family val="2"/>
    </font>
    <font>
      <sz val="12"/>
      <color rgb="FFFF0000"/>
      <name val="Trebuchet MS"/>
      <family val="2"/>
    </font>
    <font>
      <b/>
      <sz val="12"/>
      <color rgb="FFFF0000"/>
      <name val="Trebuchet MS"/>
      <family val="2"/>
    </font>
    <font>
      <sz val="12"/>
      <color theme="3" tint="0.39998000860214233"/>
      <name val="Trebuchet MS"/>
      <family val="2"/>
    </font>
    <font>
      <sz val="12"/>
      <color rgb="FFC00000"/>
      <name val="Trebuchet MS"/>
      <family val="2"/>
    </font>
    <font>
      <sz val="16"/>
      <color rgb="FFFF0000"/>
      <name val="Trebuchet MS"/>
      <family val="2"/>
    </font>
    <font>
      <sz val="16"/>
      <color theme="1"/>
      <name val="Trebuchet MS"/>
      <family val="2"/>
    </font>
    <font>
      <b/>
      <sz val="16"/>
      <color theme="1"/>
      <name val="Trebuchet MS"/>
      <family val="2"/>
    </font>
    <font>
      <sz val="12"/>
      <color theme="1"/>
      <name val="Calibri"/>
      <family val="2"/>
    </font>
    <font>
      <sz val="12"/>
      <color theme="1"/>
      <name val="Tahoma"/>
      <family val="2"/>
    </font>
    <font>
      <b/>
      <sz val="11"/>
      <color theme="1"/>
      <name val="Arial"/>
      <family val="2"/>
    </font>
    <font>
      <sz val="14"/>
      <color theme="1"/>
      <name val="Arial"/>
      <family val="2"/>
    </font>
    <font>
      <sz val="11"/>
      <color theme="1"/>
      <name val="Leelawadee"/>
      <family val="2"/>
    </font>
    <font>
      <sz val="12"/>
      <color theme="1"/>
      <name val="Leelawade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right/>
      <top style="medium"/>
      <bottom/>
    </border>
    <border>
      <left/>
      <right style="medium"/>
      <top/>
      <bottom/>
    </border>
    <border>
      <left style="thin"/>
      <right style="thin"/>
      <top/>
      <bottom style="thin"/>
    </border>
    <border>
      <left style="thin"/>
      <right style="medium"/>
      <top style="thin"/>
      <bottom style="thin"/>
    </border>
    <border>
      <left style="medium"/>
      <right/>
      <top style="medium"/>
      <bottom/>
    </border>
    <border>
      <left style="medium"/>
      <right/>
      <top/>
      <botto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style="medium"/>
      <right style="medium"/>
      <top style="medium"/>
      <bottom style="medium"/>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bottom style="thin"/>
    </border>
    <border>
      <left>
        <color indexed="63"/>
      </left>
      <right style="medium"/>
      <top style="thin"/>
      <bottom style="thin"/>
    </border>
    <border>
      <left/>
      <right style="medium"/>
      <top style="medium"/>
      <bottom/>
    </border>
    <border>
      <left style="medium"/>
      <right/>
      <top/>
      <bottom style="medium"/>
    </border>
    <border>
      <left/>
      <right/>
      <top/>
      <bottom style="mediu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medium"/>
      <top style="medium"/>
      <bottom/>
    </border>
    <border>
      <left/>
      <right/>
      <top/>
      <bottom style="thin"/>
    </border>
    <border>
      <left style="medium"/>
      <right style="thin"/>
      <top>
        <color indexed="63"/>
      </top>
      <bottom style="medium"/>
    </border>
    <border>
      <left style="thin"/>
      <right style="thin"/>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2" fillId="0" borderId="0">
      <alignment/>
      <protection/>
    </xf>
    <xf numFmtId="0" fontId="2" fillId="0" borderId="0">
      <alignment/>
      <protection/>
    </xf>
    <xf numFmtId="0" fontId="0" fillId="0" borderId="0">
      <alignment vertical="top"/>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350">
    <xf numFmtId="0" fontId="0" fillId="0" borderId="0" xfId="0" applyFont="1" applyAlignment="1">
      <alignment/>
    </xf>
    <xf numFmtId="0" fontId="98" fillId="0" borderId="0" xfId="0" applyFont="1" applyAlignment="1">
      <alignment/>
    </xf>
    <xf numFmtId="0" fontId="99" fillId="0" borderId="0" xfId="0" applyFont="1" applyAlignment="1">
      <alignment/>
    </xf>
    <xf numFmtId="0" fontId="3" fillId="0" borderId="0" xfId="0" applyFont="1" applyAlignment="1">
      <alignment/>
    </xf>
    <xf numFmtId="0" fontId="4" fillId="0" borderId="0" xfId="0" applyFont="1" applyAlignment="1">
      <alignment/>
    </xf>
    <xf numFmtId="0" fontId="100" fillId="0" borderId="0" xfId="0" applyFont="1" applyAlignment="1">
      <alignment/>
    </xf>
    <xf numFmtId="0" fontId="101" fillId="0" borderId="0" xfId="0" applyFont="1" applyAlignment="1">
      <alignment/>
    </xf>
    <xf numFmtId="0" fontId="7" fillId="0" borderId="0" xfId="0" applyFont="1" applyAlignment="1">
      <alignment wrapText="1"/>
    </xf>
    <xf numFmtId="0" fontId="102" fillId="0" borderId="0" xfId="0" applyFont="1" applyAlignment="1">
      <alignment/>
    </xf>
    <xf numFmtId="0" fontId="6" fillId="0" borderId="0" xfId="0" applyFont="1" applyAlignment="1">
      <alignment wrapText="1"/>
    </xf>
    <xf numFmtId="0" fontId="98" fillId="0" borderId="0" xfId="0" applyFont="1" applyFill="1" applyAlignment="1">
      <alignment horizontal="left"/>
    </xf>
    <xf numFmtId="0" fontId="8" fillId="0" borderId="0" xfId="0" applyFont="1" applyAlignment="1">
      <alignment vertical="center"/>
    </xf>
    <xf numFmtId="0" fontId="10" fillId="0" borderId="0" xfId="0" applyFont="1" applyFill="1" applyAlignment="1">
      <alignment/>
    </xf>
    <xf numFmtId="0" fontId="103" fillId="0" borderId="0" xfId="0" applyFont="1" applyAlignment="1">
      <alignment/>
    </xf>
    <xf numFmtId="0" fontId="104" fillId="0" borderId="0" xfId="0" applyFont="1" applyAlignment="1">
      <alignment/>
    </xf>
    <xf numFmtId="0" fontId="10" fillId="0" borderId="0" xfId="0" applyFont="1" applyFill="1" applyAlignment="1">
      <alignment horizontal="left"/>
    </xf>
    <xf numFmtId="0" fontId="10" fillId="0" borderId="0" xfId="0" applyFont="1" applyAlignment="1">
      <alignment/>
    </xf>
    <xf numFmtId="0" fontId="9"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xf>
    <xf numFmtId="0" fontId="14" fillId="0" borderId="0" xfId="0" applyFont="1" applyFill="1" applyAlignment="1">
      <alignment/>
    </xf>
    <xf numFmtId="0" fontId="105" fillId="0" borderId="0" xfId="0" applyFont="1" applyFill="1" applyAlignment="1">
      <alignment/>
    </xf>
    <xf numFmtId="0" fontId="106" fillId="0" borderId="0" xfId="0" applyFont="1" applyFill="1" applyAlignment="1">
      <alignment horizontal="left"/>
    </xf>
    <xf numFmtId="0" fontId="0" fillId="0" borderId="0" xfId="0" applyFont="1" applyAlignment="1">
      <alignment/>
    </xf>
    <xf numFmtId="0" fontId="107" fillId="0" borderId="0" xfId="0" applyFont="1" applyAlignment="1">
      <alignment/>
    </xf>
    <xf numFmtId="0" fontId="11" fillId="0" borderId="0" xfId="0" applyFont="1" applyAlignment="1">
      <alignment horizontal="center" vertical="center" wrapText="1"/>
    </xf>
    <xf numFmtId="0" fontId="10" fillId="0" borderId="0" xfId="0" applyFont="1" applyAlignment="1">
      <alignment vertical="center"/>
    </xf>
    <xf numFmtId="1" fontId="98" fillId="0" borderId="0" xfId="0" applyNumberFormat="1" applyFont="1" applyFill="1" applyAlignment="1">
      <alignment horizontal="center"/>
    </xf>
    <xf numFmtId="0" fontId="10" fillId="0" borderId="0" xfId="0" applyFont="1" applyBorder="1" applyAlignment="1">
      <alignment horizontal="center" vertical="center"/>
    </xf>
    <xf numFmtId="0" fontId="10" fillId="0" borderId="0" xfId="0" applyFont="1" applyBorder="1" applyAlignment="1">
      <alignment/>
    </xf>
    <xf numFmtId="0" fontId="11" fillId="0" borderId="0" xfId="0" applyFont="1" applyBorder="1" applyAlignment="1">
      <alignment horizontal="center" vertical="center" wrapText="1"/>
    </xf>
    <xf numFmtId="0" fontId="19" fillId="0" borderId="10" xfId="0" applyFont="1" applyBorder="1" applyAlignment="1">
      <alignment horizontal="center" vertical="center"/>
    </xf>
    <xf numFmtId="0" fontId="20" fillId="0" borderId="11" xfId="0" applyFont="1" applyBorder="1" applyAlignment="1">
      <alignment horizontal="left" vertical="center" wrapText="1"/>
    </xf>
    <xf numFmtId="0" fontId="20" fillId="0" borderId="11" xfId="0" applyFont="1" applyBorder="1" applyAlignment="1">
      <alignment horizontal="right" vertical="center"/>
    </xf>
    <xf numFmtId="0" fontId="20" fillId="0" borderId="11" xfId="0" applyFont="1" applyBorder="1" applyAlignment="1">
      <alignment horizontal="left" vertical="center"/>
    </xf>
    <xf numFmtId="0" fontId="18" fillId="0" borderId="12" xfId="0" applyFont="1" applyBorder="1" applyAlignment="1">
      <alignment/>
    </xf>
    <xf numFmtId="0" fontId="16" fillId="0" borderId="13" xfId="0" applyFont="1" applyBorder="1" applyAlignment="1">
      <alignment horizontal="left" vertical="center"/>
    </xf>
    <xf numFmtId="0" fontId="108" fillId="0" borderId="14" xfId="0" applyFont="1" applyBorder="1" applyAlignment="1">
      <alignment/>
    </xf>
    <xf numFmtId="0" fontId="108" fillId="0" borderId="0" xfId="0" applyFont="1" applyBorder="1" applyAlignment="1">
      <alignment/>
    </xf>
    <xf numFmtId="0" fontId="108" fillId="0" borderId="15" xfId="0" applyFont="1" applyBorder="1" applyAlignment="1">
      <alignment/>
    </xf>
    <xf numFmtId="0" fontId="17" fillId="0" borderId="11" xfId="0" applyFont="1" applyBorder="1" applyAlignment="1">
      <alignment horizontal="center"/>
    </xf>
    <xf numFmtId="0" fontId="17" fillId="0" borderId="16" xfId="0" applyFont="1" applyBorder="1" applyAlignment="1">
      <alignment horizontal="center" vertical="center" wrapText="1"/>
    </xf>
    <xf numFmtId="0" fontId="17" fillId="0" borderId="17" xfId="0" applyFont="1" applyBorder="1" applyAlignment="1">
      <alignment horizontal="center"/>
    </xf>
    <xf numFmtId="0" fontId="19" fillId="0" borderId="18" xfId="0" applyFont="1" applyBorder="1" applyAlignment="1">
      <alignment/>
    </xf>
    <xf numFmtId="0" fontId="19" fillId="0" borderId="19" xfId="0" applyFont="1" applyBorder="1" applyAlignment="1">
      <alignment/>
    </xf>
    <xf numFmtId="0" fontId="19" fillId="0" borderId="0" xfId="0" applyFont="1" applyAlignment="1">
      <alignment/>
    </xf>
    <xf numFmtId="0" fontId="17" fillId="0" borderId="0" xfId="0" applyFont="1" applyAlignment="1">
      <alignment horizontal="left"/>
    </xf>
    <xf numFmtId="0" fontId="109" fillId="0" borderId="0" xfId="0" applyFont="1" applyAlignment="1">
      <alignment/>
    </xf>
    <xf numFmtId="0" fontId="19"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20"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1" xfId="0" applyFont="1" applyBorder="1" applyAlignment="1">
      <alignment vertical="top" wrapText="1"/>
    </xf>
    <xf numFmtId="0" fontId="16" fillId="0" borderId="11" xfId="0" applyFont="1" applyBorder="1" applyAlignment="1">
      <alignment horizontal="right" vertical="top" wrapText="1"/>
    </xf>
    <xf numFmtId="0" fontId="20" fillId="0" borderId="11" xfId="0" applyFont="1" applyBorder="1" applyAlignment="1">
      <alignment horizontal="center" vertical="center" wrapText="1"/>
    </xf>
    <xf numFmtId="0" fontId="20" fillId="0" borderId="11" xfId="0" applyFont="1" applyBorder="1" applyAlignment="1">
      <alignment horizontal="right" vertical="center" wrapText="1"/>
    </xf>
    <xf numFmtId="1" fontId="20" fillId="0" borderId="11" xfId="0" applyNumberFormat="1" applyFont="1" applyBorder="1" applyAlignment="1">
      <alignment horizontal="right" vertical="center" wrapText="1"/>
    </xf>
    <xf numFmtId="0" fontId="20" fillId="0" borderId="11" xfId="0" applyFont="1" applyBorder="1" applyAlignment="1">
      <alignment/>
    </xf>
    <xf numFmtId="1" fontId="20" fillId="0" borderId="11" xfId="0" applyNumberFormat="1" applyFont="1" applyBorder="1" applyAlignment="1">
      <alignment horizontal="right" vertical="center"/>
    </xf>
    <xf numFmtId="0" fontId="20" fillId="0" borderId="11" xfId="0" applyFont="1" applyBorder="1" applyAlignment="1">
      <alignment vertical="top"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7" xfId="0" applyFont="1" applyBorder="1" applyAlignment="1">
      <alignment horizontal="center" vertical="center" wrapText="1"/>
    </xf>
    <xf numFmtId="0" fontId="19" fillId="0" borderId="24" xfId="0" applyFont="1" applyBorder="1" applyAlignment="1">
      <alignment vertical="top" wrapText="1"/>
    </xf>
    <xf numFmtId="0" fontId="19" fillId="0" borderId="20" xfId="0" applyFont="1" applyBorder="1" applyAlignment="1">
      <alignment vertical="top" wrapText="1"/>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2" fontId="20" fillId="0" borderId="11" xfId="0" applyNumberFormat="1" applyFont="1" applyBorder="1" applyAlignment="1">
      <alignment horizontal="right" vertical="center" wrapText="1"/>
    </xf>
    <xf numFmtId="0" fontId="16" fillId="0" borderId="11" xfId="0" applyFont="1" applyBorder="1" applyAlignment="1">
      <alignment horizontal="right" vertical="center" wrapText="1"/>
    </xf>
    <xf numFmtId="0" fontId="16" fillId="0" borderId="11" xfId="0" applyFont="1" applyBorder="1" applyAlignment="1">
      <alignment horizontal="right" vertical="center"/>
    </xf>
    <xf numFmtId="2" fontId="16" fillId="0" borderId="11" xfId="0" applyNumberFormat="1" applyFont="1" applyBorder="1" applyAlignment="1">
      <alignment horizontal="right" vertical="center" wrapText="1"/>
    </xf>
    <xf numFmtId="0" fontId="16" fillId="0" borderId="0" xfId="0" applyFont="1" applyBorder="1" applyAlignment="1">
      <alignment horizontal="left"/>
    </xf>
    <xf numFmtId="0" fontId="22" fillId="0" borderId="0" xfId="0" applyFont="1" applyBorder="1" applyAlignment="1">
      <alignment/>
    </xf>
    <xf numFmtId="0" fontId="20" fillId="0" borderId="16" xfId="0" applyFont="1" applyBorder="1" applyAlignment="1">
      <alignment horizontal="left" vertical="center" wrapText="1"/>
    </xf>
    <xf numFmtId="0" fontId="20" fillId="0" borderId="16" xfId="0" applyFont="1" applyBorder="1" applyAlignment="1">
      <alignment horizontal="right" vertical="center" wrapText="1"/>
    </xf>
    <xf numFmtId="2" fontId="20" fillId="0" borderId="16" xfId="0" applyNumberFormat="1" applyFont="1" applyBorder="1" applyAlignment="1">
      <alignment horizontal="right" vertical="center" wrapText="1"/>
    </xf>
    <xf numFmtId="0" fontId="20" fillId="0" borderId="16" xfId="0" applyFont="1" applyBorder="1" applyAlignment="1">
      <alignment horizontal="center" vertical="center"/>
    </xf>
    <xf numFmtId="0" fontId="20" fillId="0" borderId="11" xfId="0" applyFont="1" applyBorder="1" applyAlignment="1">
      <alignment horizontal="center" vertical="center"/>
    </xf>
    <xf numFmtId="0" fontId="16" fillId="0" borderId="13" xfId="0" applyFont="1" applyBorder="1" applyAlignment="1">
      <alignment horizontal="center" vertical="center" wrapText="1"/>
    </xf>
    <xf numFmtId="0" fontId="16" fillId="0" borderId="25" xfId="0" applyFont="1" applyBorder="1" applyAlignment="1">
      <alignment horizontal="center" vertical="center" wrapText="1"/>
    </xf>
    <xf numFmtId="0" fontId="17" fillId="0" borderId="0" xfId="0" applyFont="1" applyAlignment="1">
      <alignment horizontal="center"/>
    </xf>
    <xf numFmtId="0" fontId="19" fillId="0" borderId="20" xfId="0" applyFont="1" applyBorder="1" applyAlignment="1">
      <alignment horizontal="center" wrapText="1"/>
    </xf>
    <xf numFmtId="0" fontId="17" fillId="0" borderId="0" xfId="0" applyFont="1" applyAlignment="1">
      <alignment horizontal="left" indent="2"/>
    </xf>
    <xf numFmtId="0" fontId="19" fillId="0" borderId="0" xfId="0" applyFont="1" applyAlignment="1">
      <alignment horizontal="left" indent="2"/>
    </xf>
    <xf numFmtId="0" fontId="19" fillId="0" borderId="0" xfId="0" applyFont="1" applyAlignment="1">
      <alignment wrapText="1"/>
    </xf>
    <xf numFmtId="2" fontId="19" fillId="0" borderId="24" xfId="0" applyNumberFormat="1" applyFont="1" applyBorder="1" applyAlignment="1">
      <alignment vertical="top" wrapText="1"/>
    </xf>
    <xf numFmtId="0" fontId="19" fillId="0" borderId="24" xfId="0" applyFont="1" applyBorder="1" applyAlignment="1">
      <alignment horizontal="center" vertical="center" wrapText="1"/>
    </xf>
    <xf numFmtId="0" fontId="23" fillId="0" borderId="0" xfId="0" applyFont="1" applyAlignment="1">
      <alignment/>
    </xf>
    <xf numFmtId="0" fontId="17" fillId="0" borderId="0" xfId="0" applyFont="1" applyBorder="1" applyAlignment="1">
      <alignment horizontal="left"/>
    </xf>
    <xf numFmtId="0" fontId="109" fillId="0" borderId="0" xfId="0" applyFont="1" applyBorder="1" applyAlignment="1">
      <alignment/>
    </xf>
    <xf numFmtId="0" fontId="19"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1" xfId="0" applyFont="1" applyFill="1" applyBorder="1" applyAlignment="1">
      <alignment horizontal="right" vertical="center"/>
    </xf>
    <xf numFmtId="0" fontId="19" fillId="0" borderId="11" xfId="0" applyFont="1" applyFill="1" applyBorder="1" applyAlignment="1">
      <alignment vertical="center"/>
    </xf>
    <xf numFmtId="0" fontId="19" fillId="0" borderId="1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0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09" fillId="0" borderId="16" xfId="0" applyFont="1" applyFill="1" applyBorder="1" applyAlignment="1">
      <alignment horizontal="center" vertical="center" wrapText="1"/>
    </xf>
    <xf numFmtId="0" fontId="110" fillId="0" borderId="0" xfId="0" applyFont="1" applyBorder="1" applyAlignment="1">
      <alignment/>
    </xf>
    <xf numFmtId="0" fontId="110" fillId="0" borderId="16" xfId="0" applyFont="1" applyBorder="1" applyAlignment="1">
      <alignment horizontal="center" vertical="center" wrapText="1"/>
    </xf>
    <xf numFmtId="0" fontId="109" fillId="33" borderId="11" xfId="0" applyFont="1" applyFill="1" applyBorder="1" applyAlignment="1">
      <alignment horizontal="center" vertical="center"/>
    </xf>
    <xf numFmtId="2" fontId="109" fillId="33" borderId="11" xfId="0" applyNumberFormat="1" applyFont="1" applyFill="1" applyBorder="1" applyAlignment="1">
      <alignment horizontal="center" vertical="center" wrapText="1"/>
    </xf>
    <xf numFmtId="1" fontId="109" fillId="33" borderId="11" xfId="0" applyNumberFormat="1" applyFont="1" applyFill="1" applyBorder="1" applyAlignment="1">
      <alignment horizontal="center" vertical="center"/>
    </xf>
    <xf numFmtId="1" fontId="109" fillId="33" borderId="11" xfId="0" applyNumberFormat="1" applyFont="1" applyFill="1" applyBorder="1" applyAlignment="1">
      <alignment horizontal="right" vertical="center"/>
    </xf>
    <xf numFmtId="174" fontId="110" fillId="0" borderId="11" xfId="0" applyNumberFormat="1" applyFont="1" applyBorder="1" applyAlignment="1">
      <alignment horizontal="right" vertical="center"/>
    </xf>
    <xf numFmtId="1" fontId="20" fillId="0" borderId="11" xfId="0" applyNumberFormat="1" applyFont="1" applyBorder="1" applyAlignment="1">
      <alignment horizontal="center" vertical="center" wrapText="1"/>
    </xf>
    <xf numFmtId="1" fontId="20" fillId="0" borderId="11" xfId="0" applyNumberFormat="1" applyFont="1" applyBorder="1" applyAlignment="1">
      <alignment horizontal="center" vertical="center"/>
    </xf>
    <xf numFmtId="1" fontId="16" fillId="0" borderId="11" xfId="0" applyNumberFormat="1" applyFont="1" applyBorder="1" applyAlignment="1">
      <alignment horizontal="center" vertical="center"/>
    </xf>
    <xf numFmtId="0" fontId="16" fillId="34" borderId="11" xfId="0" applyFont="1" applyFill="1" applyBorder="1" applyAlignment="1">
      <alignment vertical="top" wrapText="1"/>
    </xf>
    <xf numFmtId="0" fontId="111" fillId="0" borderId="11" xfId="0" applyFont="1" applyBorder="1" applyAlignment="1">
      <alignment vertical="top" wrapText="1"/>
    </xf>
    <xf numFmtId="0" fontId="20" fillId="0" borderId="11" xfId="0" applyFont="1" applyBorder="1" applyAlignment="1">
      <alignment horizontal="center" vertical="top" wrapText="1"/>
    </xf>
    <xf numFmtId="0" fontId="20" fillId="0" borderId="11" xfId="0" applyFont="1" applyFill="1" applyBorder="1" applyAlignment="1">
      <alignment horizontal="center" vertical="center"/>
    </xf>
    <xf numFmtId="1" fontId="20" fillId="0" borderId="11" xfId="0" applyNumberFormat="1" applyFont="1" applyFill="1" applyBorder="1" applyAlignment="1">
      <alignment horizontal="center" vertical="center"/>
    </xf>
    <xf numFmtId="0" fontId="20" fillId="0" borderId="11" xfId="0" applyFont="1" applyFill="1" applyBorder="1" applyAlignment="1">
      <alignment/>
    </xf>
    <xf numFmtId="1" fontId="20" fillId="0" borderId="11" xfId="0" applyNumberFormat="1" applyFont="1" applyFill="1" applyBorder="1" applyAlignment="1">
      <alignment/>
    </xf>
    <xf numFmtId="0" fontId="111" fillId="0" borderId="0" xfId="0" applyFont="1" applyBorder="1" applyAlignment="1">
      <alignment/>
    </xf>
    <xf numFmtId="0" fontId="112" fillId="0" borderId="11" xfId="0" applyFont="1" applyBorder="1" applyAlignment="1">
      <alignment vertical="top" wrapText="1"/>
    </xf>
    <xf numFmtId="0" fontId="112" fillId="0" borderId="11" xfId="0" applyFont="1" applyBorder="1" applyAlignment="1">
      <alignment horizontal="left" vertical="center" wrapText="1"/>
    </xf>
    <xf numFmtId="1" fontId="113" fillId="0" borderId="11" xfId="0" applyNumberFormat="1" applyFont="1" applyFill="1" applyBorder="1" applyAlignment="1">
      <alignment/>
    </xf>
    <xf numFmtId="0" fontId="114" fillId="0" borderId="11" xfId="0" applyFont="1" applyBorder="1" applyAlignment="1">
      <alignment/>
    </xf>
    <xf numFmtId="1" fontId="16" fillId="0" borderId="11" xfId="0" applyNumberFormat="1" applyFont="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horizontal="left" vertical="center" indent="1"/>
    </xf>
    <xf numFmtId="0" fontId="19" fillId="0" borderId="11" xfId="0" applyFont="1" applyBorder="1" applyAlignment="1">
      <alignment horizontal="left" vertical="center" wrapText="1" indent="1"/>
    </xf>
    <xf numFmtId="0" fontId="17" fillId="0" borderId="11" xfId="0" applyFont="1" applyBorder="1" applyAlignment="1">
      <alignment horizontal="center" vertical="center"/>
    </xf>
    <xf numFmtId="0" fontId="25" fillId="0" borderId="11" xfId="0" applyFont="1" applyBorder="1" applyAlignment="1">
      <alignment vertical="center" wrapText="1"/>
    </xf>
    <xf numFmtId="0" fontId="25" fillId="33" borderId="11" xfId="0" applyFont="1" applyFill="1" applyBorder="1" applyAlignment="1">
      <alignment horizontal="right" vertical="center"/>
    </xf>
    <xf numFmtId="1" fontId="25" fillId="0" borderId="11" xfId="0" applyNumberFormat="1" applyFont="1" applyFill="1" applyBorder="1" applyAlignment="1">
      <alignment horizontal="right" vertical="center"/>
    </xf>
    <xf numFmtId="1" fontId="25" fillId="33" borderId="11" xfId="0" applyNumberFormat="1" applyFont="1" applyFill="1" applyBorder="1" applyAlignment="1">
      <alignment horizontal="right" vertical="center"/>
    </xf>
    <xf numFmtId="0" fontId="20" fillId="0" borderId="17" xfId="0" applyFont="1" applyFill="1" applyBorder="1" applyAlignment="1">
      <alignment horizontal="right" vertical="center" wrapText="1"/>
    </xf>
    <xf numFmtId="0" fontId="26" fillId="0" borderId="16" xfId="0" applyFont="1" applyBorder="1" applyAlignment="1">
      <alignment horizontal="center" vertical="center" wrapText="1"/>
    </xf>
    <xf numFmtId="0" fontId="26" fillId="0" borderId="11" xfId="0" applyFont="1" applyBorder="1" applyAlignment="1">
      <alignment horizontal="center" vertical="center" wrapText="1"/>
    </xf>
    <xf numFmtId="0" fontId="16" fillId="0" borderId="0" xfId="0" applyFont="1" applyFill="1" applyBorder="1" applyAlignment="1">
      <alignment horizontal="left"/>
    </xf>
    <xf numFmtId="0" fontId="25" fillId="0" borderId="11" xfId="0" applyFont="1" applyFill="1" applyBorder="1" applyAlignment="1">
      <alignment vertical="center" wrapText="1"/>
    </xf>
    <xf numFmtId="1" fontId="16" fillId="0" borderId="11" xfId="0" applyNumberFormat="1" applyFont="1" applyFill="1" applyBorder="1" applyAlignment="1">
      <alignment horizontal="center" vertical="center" wrapText="1"/>
    </xf>
    <xf numFmtId="0" fontId="103" fillId="0" borderId="0" xfId="0" applyFont="1" applyFill="1" applyAlignment="1">
      <alignment/>
    </xf>
    <xf numFmtId="0" fontId="19" fillId="0" borderId="11" xfId="0" applyFont="1" applyFill="1" applyBorder="1" applyAlignment="1">
      <alignment horizontal="right" vertical="center" wrapText="1"/>
    </xf>
    <xf numFmtId="0" fontId="98" fillId="0" borderId="0" xfId="0" applyFont="1" applyFill="1" applyAlignment="1">
      <alignment/>
    </xf>
    <xf numFmtId="0" fontId="115" fillId="0" borderId="11" xfId="0" applyFont="1" applyFill="1" applyBorder="1" applyAlignment="1">
      <alignment horizontal="center" vertical="center"/>
    </xf>
    <xf numFmtId="1" fontId="116"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xf>
    <xf numFmtId="0" fontId="117" fillId="0" borderId="11" xfId="0" applyFont="1" applyBorder="1" applyAlignment="1">
      <alignment horizontal="center" vertical="center"/>
    </xf>
    <xf numFmtId="0" fontId="17" fillId="0" borderId="0" xfId="0" applyFont="1" applyAlignment="1">
      <alignment horizontal="left" vertical="center"/>
    </xf>
    <xf numFmtId="0" fontId="17" fillId="0" borderId="12" xfId="0" applyFont="1" applyBorder="1" applyAlignment="1">
      <alignment horizontal="center" wrapText="1"/>
    </xf>
    <xf numFmtId="0" fontId="17" fillId="0" borderId="13" xfId="0" applyFont="1" applyBorder="1" applyAlignment="1">
      <alignment horizontal="center" wrapText="1"/>
    </xf>
    <xf numFmtId="0" fontId="17" fillId="0" borderId="25" xfId="0" applyFont="1" applyBorder="1" applyAlignment="1">
      <alignment horizontal="center" wrapText="1"/>
    </xf>
    <xf numFmtId="0" fontId="109" fillId="0" borderId="16" xfId="0" applyFont="1" applyBorder="1" applyAlignment="1">
      <alignment wrapText="1"/>
    </xf>
    <xf numFmtId="0" fontId="17" fillId="0" borderId="0" xfId="0" applyFont="1" applyBorder="1" applyAlignment="1">
      <alignment vertical="center" wrapText="1"/>
    </xf>
    <xf numFmtId="0" fontId="19" fillId="0" borderId="0" xfId="0" applyFont="1" applyBorder="1" applyAlignment="1">
      <alignment vertical="center" wrapText="1"/>
    </xf>
    <xf numFmtId="14" fontId="19" fillId="0" borderId="0" xfId="0" applyNumberFormat="1" applyFont="1" applyBorder="1" applyAlignment="1">
      <alignment vertical="center" wrapText="1"/>
    </xf>
    <xf numFmtId="0" fontId="17" fillId="0" borderId="0" xfId="0" applyFont="1" applyAlignment="1">
      <alignment/>
    </xf>
    <xf numFmtId="0" fontId="19" fillId="0" borderId="0" xfId="0" applyFont="1" applyAlignment="1">
      <alignment horizontal="left" vertical="center"/>
    </xf>
    <xf numFmtId="0" fontId="109" fillId="0" borderId="0" xfId="0" applyFont="1" applyAlignment="1">
      <alignment horizontal="left" vertical="center"/>
    </xf>
    <xf numFmtId="0" fontId="29" fillId="0" borderId="34" xfId="0" applyFont="1" applyBorder="1" applyAlignment="1">
      <alignment horizontal="center" vertical="center"/>
    </xf>
    <xf numFmtId="2" fontId="110" fillId="0" borderId="11" xfId="0" applyNumberFormat="1" applyFont="1" applyFill="1" applyBorder="1" applyAlignment="1">
      <alignment vertical="center" wrapText="1"/>
    </xf>
    <xf numFmtId="0" fontId="109" fillId="0" borderId="11" xfId="0" applyFont="1" applyFill="1" applyBorder="1" applyAlignment="1">
      <alignment vertical="center" wrapText="1"/>
    </xf>
    <xf numFmtId="0" fontId="29" fillId="0" borderId="34" xfId="0" applyFont="1" applyFill="1" applyBorder="1" applyAlignment="1">
      <alignment horizontal="center" vertical="center"/>
    </xf>
    <xf numFmtId="1" fontId="117" fillId="0" borderId="11" xfId="0" applyNumberFormat="1" applyFont="1" applyBorder="1" applyAlignment="1">
      <alignment horizontal="center" vertical="center"/>
    </xf>
    <xf numFmtId="0" fontId="16" fillId="0" borderId="35"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11" fillId="0" borderId="0" xfId="57" applyFont="1">
      <alignment/>
      <protection/>
    </xf>
    <xf numFmtId="0" fontId="30" fillId="0" borderId="0" xfId="57" applyFont="1" applyAlignment="1">
      <alignment horizontal="center"/>
      <protection/>
    </xf>
    <xf numFmtId="0" fontId="31" fillId="0" borderId="0" xfId="57" applyFont="1">
      <alignment/>
      <protection/>
    </xf>
    <xf numFmtId="2" fontId="30" fillId="0" borderId="0" xfId="57" applyNumberFormat="1" applyFont="1" applyAlignment="1">
      <alignment horizontal="center"/>
      <protection/>
    </xf>
    <xf numFmtId="0" fontId="30" fillId="0" borderId="11" xfId="57" applyFont="1" applyBorder="1" applyAlignment="1">
      <alignment horizontal="center" vertical="center" wrapText="1"/>
      <protection/>
    </xf>
    <xf numFmtId="0" fontId="30" fillId="0" borderId="11" xfId="57" applyFont="1" applyBorder="1" applyAlignment="1">
      <alignment horizontal="left" vertical="center" wrapText="1"/>
      <protection/>
    </xf>
    <xf numFmtId="0" fontId="32" fillId="0" borderId="11" xfId="58" applyFont="1" applyFill="1" applyBorder="1" applyAlignment="1">
      <alignment vertical="center" wrapText="1"/>
      <protection/>
    </xf>
    <xf numFmtId="0" fontId="11" fillId="0" borderId="11" xfId="57" applyFont="1" applyBorder="1" applyAlignment="1">
      <alignment vertical="center"/>
      <protection/>
    </xf>
    <xf numFmtId="0" fontId="33" fillId="0" borderId="11" xfId="58" applyFont="1" applyFill="1" applyBorder="1" applyAlignment="1">
      <alignment vertical="center" wrapText="1"/>
      <protection/>
    </xf>
    <xf numFmtId="0" fontId="9" fillId="0" borderId="11" xfId="57" applyFont="1" applyBorder="1" applyAlignment="1">
      <alignment vertical="center"/>
      <protection/>
    </xf>
    <xf numFmtId="0" fontId="32" fillId="0" borderId="11" xfId="57" applyFont="1" applyFill="1" applyBorder="1" applyAlignment="1">
      <alignment vertical="center"/>
      <protection/>
    </xf>
    <xf numFmtId="1" fontId="11" fillId="0" borderId="11" xfId="57" applyNumberFormat="1" applyFont="1" applyBorder="1" applyAlignment="1">
      <alignment vertical="center"/>
      <protection/>
    </xf>
    <xf numFmtId="0" fontId="0" fillId="0" borderId="0" xfId="0" applyBorder="1" applyAlignment="1">
      <alignment/>
    </xf>
    <xf numFmtId="0" fontId="98" fillId="0" borderId="11" xfId="0" applyFont="1" applyBorder="1" applyAlignment="1">
      <alignment horizontal="right" vertical="center"/>
    </xf>
    <xf numFmtId="1" fontId="107" fillId="0" borderId="34" xfId="0" applyNumberFormat="1" applyFont="1" applyBorder="1" applyAlignment="1">
      <alignment horizontal="right" vertical="center"/>
    </xf>
    <xf numFmtId="0" fontId="30" fillId="34" borderId="11" xfId="57" applyFont="1" applyFill="1" applyBorder="1" applyAlignment="1">
      <alignment horizontal="center" vertical="center" wrapText="1"/>
      <protection/>
    </xf>
    <xf numFmtId="1" fontId="110" fillId="33" borderId="11" xfId="0" applyNumberFormat="1" applyFont="1" applyFill="1" applyBorder="1" applyAlignment="1">
      <alignment horizontal="right" vertical="center"/>
    </xf>
    <xf numFmtId="0" fontId="110" fillId="0" borderId="11" xfId="0" applyNumberFormat="1" applyFont="1" applyBorder="1" applyAlignment="1">
      <alignment horizontal="right" vertical="center"/>
    </xf>
    <xf numFmtId="0" fontId="20" fillId="0" borderId="11" xfId="0" applyFont="1" applyFill="1" applyBorder="1" applyAlignment="1">
      <alignment horizontal="right" vertical="center" wrapText="1"/>
    </xf>
    <xf numFmtId="0" fontId="68" fillId="0" borderId="11" xfId="0" applyFont="1" applyFill="1" applyBorder="1" applyAlignment="1">
      <alignment horizontal="left" vertical="center" wrapText="1"/>
    </xf>
    <xf numFmtId="0" fontId="36" fillId="0" borderId="11" xfId="0" applyFont="1" applyFill="1" applyBorder="1" applyAlignment="1">
      <alignment horizontal="left" vertical="center" wrapText="1"/>
    </xf>
    <xf numFmtId="14" fontId="118" fillId="0" borderId="11" xfId="0" applyNumberFormat="1" applyFont="1" applyFill="1" applyBorder="1" applyAlignment="1">
      <alignment horizontal="center" vertical="center" wrapText="1"/>
    </xf>
    <xf numFmtId="0" fontId="119" fillId="0" borderId="11" xfId="0" applyFont="1" applyFill="1" applyBorder="1" applyAlignment="1">
      <alignment horizontal="center" vertical="center"/>
    </xf>
    <xf numFmtId="0" fontId="118" fillId="0" borderId="11" xfId="0" applyFont="1" applyFill="1" applyBorder="1" applyAlignment="1">
      <alignment horizontal="left" vertical="center" wrapText="1"/>
    </xf>
    <xf numFmtId="0" fontId="36" fillId="0" borderId="11" xfId="0" applyFont="1" applyFill="1" applyBorder="1" applyAlignment="1">
      <alignment horizontal="left" vertical="center"/>
    </xf>
    <xf numFmtId="0" fontId="118" fillId="0" borderId="11" xfId="0" applyFont="1" applyFill="1" applyBorder="1" applyAlignment="1">
      <alignment horizontal="left" vertical="center"/>
    </xf>
    <xf numFmtId="0" fontId="118" fillId="0" borderId="11" xfId="0" applyFont="1" applyFill="1" applyBorder="1" applyAlignment="1">
      <alignment vertical="center" wrapText="1"/>
    </xf>
    <xf numFmtId="0" fontId="119" fillId="0" borderId="11" xfId="0" applyFont="1" applyFill="1" applyBorder="1" applyAlignment="1">
      <alignment horizontal="left" vertical="center"/>
    </xf>
    <xf numFmtId="0" fontId="36" fillId="0" borderId="11" xfId="0" applyFont="1" applyFill="1" applyBorder="1" applyAlignment="1">
      <alignment horizontal="center" vertical="center"/>
    </xf>
    <xf numFmtId="0" fontId="118" fillId="0" borderId="11" xfId="0" applyFont="1" applyFill="1" applyBorder="1" applyAlignment="1">
      <alignment horizontal="center" vertical="center"/>
    </xf>
    <xf numFmtId="2" fontId="109" fillId="0" borderId="11" xfId="0" applyNumberFormat="1" applyFont="1" applyFill="1" applyBorder="1" applyAlignment="1">
      <alignment vertical="center" wrapText="1"/>
    </xf>
    <xf numFmtId="2" fontId="120" fillId="0" borderId="11" xfId="0" applyNumberFormat="1" applyFont="1" applyBorder="1" applyAlignment="1">
      <alignment horizontal="right" vertical="center"/>
    </xf>
    <xf numFmtId="0" fontId="17" fillId="0" borderId="38"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22" xfId="0" applyFont="1" applyBorder="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1" xfId="0" applyFont="1" applyBorder="1" applyAlignment="1">
      <alignment horizontal="center" vertical="center"/>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45" xfId="0" applyFont="1" applyBorder="1" applyAlignment="1">
      <alignment horizontal="center" vertical="center"/>
    </xf>
    <xf numFmtId="0" fontId="34" fillId="0" borderId="19" xfId="0" applyFont="1" applyBorder="1" applyAlignment="1">
      <alignment horizontal="left" vertical="center" wrapText="1"/>
    </xf>
    <xf numFmtId="0" fontId="34" fillId="0" borderId="0" xfId="0" applyFont="1" applyBorder="1" applyAlignment="1">
      <alignment horizontal="left" vertical="center" wrapText="1"/>
    </xf>
    <xf numFmtId="0" fontId="34" fillId="0" borderId="15" xfId="0" applyFont="1" applyBorder="1" applyAlignment="1">
      <alignment horizontal="left" vertical="center" wrapText="1"/>
    </xf>
    <xf numFmtId="0" fontId="16" fillId="0" borderId="18"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48" xfId="0" applyFont="1" applyFill="1" applyBorder="1" applyAlignment="1">
      <alignment horizontal="left" vertical="center"/>
    </xf>
    <xf numFmtId="0" fontId="16" fillId="0" borderId="24"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48"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9" fillId="0" borderId="0" xfId="0" applyFont="1" applyAlignment="1">
      <alignment horizontal="left" vertical="center"/>
    </xf>
    <xf numFmtId="0" fontId="16" fillId="0" borderId="11" xfId="0" applyFont="1" applyBorder="1" applyAlignment="1">
      <alignment vertical="top" wrapText="1"/>
    </xf>
    <xf numFmtId="0" fontId="16" fillId="0" borderId="11" xfId="0" applyFont="1" applyBorder="1" applyAlignment="1">
      <alignment horizontal="center" vertical="center" wrapText="1"/>
    </xf>
    <xf numFmtId="0" fontId="16" fillId="0" borderId="0" xfId="0" applyFont="1" applyFill="1" applyAlignment="1">
      <alignment horizontal="left"/>
    </xf>
    <xf numFmtId="0" fontId="16" fillId="0" borderId="0" xfId="0" applyFont="1" applyFill="1" applyBorder="1" applyAlignment="1">
      <alignment horizontal="left"/>
    </xf>
    <xf numFmtId="0" fontId="16" fillId="0" borderId="11" xfId="0" applyFont="1" applyFill="1" applyBorder="1" applyAlignment="1">
      <alignment horizontal="center" vertical="center"/>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center" wrapText="1"/>
    </xf>
    <xf numFmtId="0" fontId="20" fillId="0" borderId="49" xfId="0" applyFont="1" applyBorder="1" applyAlignment="1">
      <alignment horizontal="left" vertical="center" wrapText="1"/>
    </xf>
    <xf numFmtId="0" fontId="20" fillId="0" borderId="32" xfId="0" applyFont="1" applyBorder="1" applyAlignment="1">
      <alignment horizontal="left" vertical="center" wrapText="1"/>
    </xf>
    <xf numFmtId="0" fontId="20" fillId="0" borderId="50" xfId="0" applyFont="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46" xfId="0" applyFont="1" applyFill="1" applyBorder="1" applyAlignment="1">
      <alignment horizontal="left"/>
    </xf>
    <xf numFmtId="0" fontId="12" fillId="0" borderId="38" xfId="0" applyFont="1" applyFill="1" applyBorder="1" applyAlignment="1">
      <alignment horizontal="left"/>
    </xf>
    <xf numFmtId="0" fontId="12" fillId="0" borderId="39" xfId="0" applyFont="1" applyFill="1" applyBorder="1" applyAlignment="1">
      <alignment horizontal="left"/>
    </xf>
    <xf numFmtId="0" fontId="12" fillId="0" borderId="40" xfId="0" applyFont="1" applyFill="1" applyBorder="1" applyAlignment="1">
      <alignment horizontal="left"/>
    </xf>
    <xf numFmtId="0" fontId="12" fillId="0" borderId="19"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15"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7" fillId="0" borderId="51" xfId="0" applyFont="1" applyBorder="1" applyAlignment="1">
      <alignment horizontal="left" vertical="center" wrapText="1"/>
    </xf>
    <xf numFmtId="0" fontId="7" fillId="0" borderId="51" xfId="0" applyFont="1" applyBorder="1" applyAlignment="1">
      <alignment horizontal="left" vertical="center"/>
    </xf>
    <xf numFmtId="0" fontId="16" fillId="0" borderId="2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3" xfId="0" applyFont="1" applyBorder="1" applyAlignment="1">
      <alignment horizontal="center" vertical="center" wrapText="1"/>
    </xf>
    <xf numFmtId="0" fontId="19" fillId="0" borderId="0" xfId="0" applyFont="1" applyAlignment="1">
      <alignment horizontal="left" vertical="center" wrapText="1"/>
    </xf>
    <xf numFmtId="0" fontId="19" fillId="0" borderId="52" xfId="0" applyFont="1" applyBorder="1" applyAlignment="1">
      <alignment horizontal="center" vertical="center" wrapText="1"/>
    </xf>
    <xf numFmtId="0" fontId="19" fillId="0" borderId="20" xfId="0" applyFont="1" applyBorder="1" applyAlignment="1">
      <alignment horizontal="center" vertical="center" wrapText="1"/>
    </xf>
    <xf numFmtId="0" fontId="17" fillId="0" borderId="0" xfId="0" applyFont="1" applyBorder="1" applyAlignment="1">
      <alignment horizontal="center" wrapText="1"/>
    </xf>
    <xf numFmtId="0" fontId="16" fillId="0" borderId="0"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2" xfId="0" applyFont="1" applyBorder="1" applyAlignment="1">
      <alignment horizontal="center" vertical="top" wrapText="1"/>
    </xf>
    <xf numFmtId="0" fontId="19" fillId="0" borderId="13" xfId="0" applyFont="1" applyBorder="1" applyAlignment="1">
      <alignment horizontal="center" vertical="top" wrapText="1"/>
    </xf>
    <xf numFmtId="0" fontId="17" fillId="0" borderId="0" xfId="0" applyFont="1" applyBorder="1" applyAlignment="1">
      <alignment horizontal="left" wrapText="1"/>
    </xf>
    <xf numFmtId="0" fontId="110" fillId="0" borderId="0" xfId="0" applyFont="1" applyBorder="1" applyAlignment="1">
      <alignment horizontal="left"/>
    </xf>
    <xf numFmtId="0" fontId="121" fillId="0" borderId="0" xfId="0" applyFont="1" applyAlignment="1">
      <alignment horizontal="left" vertical="top" wrapText="1"/>
    </xf>
    <xf numFmtId="0" fontId="16" fillId="0" borderId="0" xfId="0" applyFont="1" applyBorder="1" applyAlignment="1">
      <alignment/>
    </xf>
    <xf numFmtId="0" fontId="20" fillId="0" borderId="11" xfId="0" applyFont="1" applyBorder="1" applyAlignment="1">
      <alignment horizontal="center" vertical="top" wrapText="1"/>
    </xf>
    <xf numFmtId="0" fontId="16" fillId="0" borderId="11" xfId="0" applyFont="1" applyFill="1" applyBorder="1" applyAlignment="1">
      <alignment horizontal="center" vertical="top" wrapText="1"/>
    </xf>
    <xf numFmtId="0" fontId="20" fillId="0" borderId="11" xfId="0" applyFont="1" applyFill="1" applyBorder="1" applyAlignment="1">
      <alignment horizontal="center" wrapText="1"/>
    </xf>
    <xf numFmtId="0" fontId="109" fillId="0" borderId="11" xfId="0" applyFont="1" applyFill="1" applyBorder="1" applyAlignment="1">
      <alignment horizontal="center" wrapText="1"/>
    </xf>
    <xf numFmtId="0" fontId="30" fillId="0" borderId="0" xfId="57" applyFont="1" applyFill="1" applyBorder="1" applyAlignment="1">
      <alignment horizontal="left" vertical="center" wrapText="1"/>
      <protection/>
    </xf>
    <xf numFmtId="0" fontId="30" fillId="0" borderId="0" xfId="57" applyFont="1" applyAlignment="1">
      <alignment horizontal="center"/>
      <protection/>
    </xf>
    <xf numFmtId="0" fontId="30" fillId="0" borderId="11" xfId="57" applyFont="1" applyBorder="1" applyAlignment="1">
      <alignment horizontal="center" vertical="center" wrapText="1"/>
      <protection/>
    </xf>
    <xf numFmtId="0" fontId="32" fillId="0" borderId="32" xfId="58" applyFont="1" applyFill="1" applyBorder="1" applyAlignment="1">
      <alignment vertical="center" wrapText="1"/>
      <protection/>
    </xf>
    <xf numFmtId="0" fontId="32" fillId="0" borderId="16" xfId="58" applyFont="1" applyFill="1" applyBorder="1" applyAlignment="1">
      <alignment vertical="center" wrapText="1"/>
      <protection/>
    </xf>
    <xf numFmtId="1" fontId="11" fillId="0" borderId="32" xfId="57" applyNumberFormat="1" applyFont="1" applyBorder="1" applyAlignment="1">
      <alignment horizontal="right" vertical="center"/>
      <protection/>
    </xf>
    <xf numFmtId="1" fontId="11" fillId="0" borderId="16" xfId="57" applyNumberFormat="1" applyFont="1" applyBorder="1" applyAlignment="1">
      <alignment horizontal="right" vertical="center"/>
      <protection/>
    </xf>
    <xf numFmtId="0" fontId="17" fillId="0" borderId="0" xfId="0" applyFont="1" applyBorder="1" applyAlignment="1">
      <alignment horizontal="center" vertical="top"/>
    </xf>
    <xf numFmtId="0" fontId="19" fillId="0" borderId="11" xfId="0" applyFont="1" applyBorder="1" applyAlignment="1">
      <alignment horizontal="center" vertical="center" wrapText="1"/>
    </xf>
    <xf numFmtId="0" fontId="19" fillId="0" borderId="11" xfId="0" applyFont="1" applyBorder="1" applyAlignment="1">
      <alignment horizontal="left" vertical="center" wrapText="1"/>
    </xf>
    <xf numFmtId="0" fontId="74" fillId="0" borderId="0" xfId="0" applyFont="1" applyFill="1" applyBorder="1" applyAlignment="1">
      <alignment horizontal="left" vertical="center"/>
    </xf>
    <xf numFmtId="0" fontId="75" fillId="0" borderId="0" xfId="0" applyFont="1" applyFill="1" applyBorder="1" applyAlignment="1">
      <alignment horizontal="left" vertical="center"/>
    </xf>
    <xf numFmtId="0" fontId="76" fillId="0" borderId="0" xfId="0" applyFont="1" applyFill="1" applyBorder="1" applyAlignment="1">
      <alignment horizontal="left" vertical="center"/>
    </xf>
    <xf numFmtId="0" fontId="75" fillId="0" borderId="0" xfId="0" applyFont="1" applyFill="1" applyBorder="1" applyAlignment="1">
      <alignment vertical="center" wrapText="1"/>
    </xf>
    <xf numFmtId="0" fontId="76" fillId="0" borderId="0" xfId="0" applyFont="1" applyFill="1" applyBorder="1" applyAlignment="1">
      <alignment horizontal="right" vertical="center"/>
    </xf>
    <xf numFmtId="0" fontId="122" fillId="0" borderId="0" xfId="0" applyFont="1" applyBorder="1" applyAlignment="1">
      <alignment/>
    </xf>
    <xf numFmtId="0" fontId="78" fillId="0" borderId="53" xfId="0" applyFont="1" applyFill="1" applyBorder="1" applyAlignment="1">
      <alignment vertical="center"/>
    </xf>
    <xf numFmtId="0" fontId="76" fillId="0" borderId="11"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6" fillId="0" borderId="35" xfId="0" applyFont="1" applyFill="1" applyBorder="1" applyAlignment="1">
      <alignment horizontal="left" vertical="center" wrapText="1"/>
    </xf>
    <xf numFmtId="0" fontId="76" fillId="0" borderId="36" xfId="0" applyFont="1" applyFill="1" applyBorder="1" applyAlignment="1">
      <alignment horizontal="left" vertical="center" wrapText="1"/>
    </xf>
    <xf numFmtId="0" fontId="76" fillId="0" borderId="37" xfId="0" applyFont="1" applyFill="1" applyBorder="1" applyAlignment="1">
      <alignment horizontal="left" vertical="center" wrapText="1"/>
    </xf>
    <xf numFmtId="0" fontId="79" fillId="0" borderId="11" xfId="0" applyFont="1" applyFill="1" applyBorder="1" applyAlignment="1">
      <alignment horizontal="center" vertical="center" wrapText="1"/>
    </xf>
    <xf numFmtId="0" fontId="79" fillId="0" borderId="11" xfId="0" applyFont="1" applyFill="1" applyBorder="1" applyAlignment="1">
      <alignment vertical="center" wrapText="1"/>
    </xf>
    <xf numFmtId="2" fontId="78" fillId="4" borderId="11" xfId="0" applyNumberFormat="1" applyFont="1" applyFill="1" applyBorder="1" applyAlignment="1">
      <alignment vertical="center"/>
    </xf>
    <xf numFmtId="2" fontId="78" fillId="4" borderId="11" xfId="0" applyNumberFormat="1" applyFont="1" applyFill="1" applyBorder="1" applyAlignment="1">
      <alignment vertical="center" wrapText="1"/>
    </xf>
    <xf numFmtId="2" fontId="78" fillId="0" borderId="11" xfId="0" applyNumberFormat="1" applyFont="1" applyFill="1" applyBorder="1" applyAlignment="1">
      <alignment vertical="center"/>
    </xf>
    <xf numFmtId="2" fontId="78" fillId="0" borderId="11" xfId="0" applyNumberFormat="1" applyFont="1" applyFill="1" applyBorder="1" applyAlignment="1">
      <alignment vertical="center" wrapText="1"/>
    </xf>
    <xf numFmtId="0" fontId="78" fillId="0" borderId="0" xfId="0" applyFont="1" applyAlignment="1">
      <alignment vertical="center"/>
    </xf>
    <xf numFmtId="0" fontId="123" fillId="0" borderId="0" xfId="0" applyFont="1" applyAlignment="1">
      <alignment/>
    </xf>
    <xf numFmtId="0" fontId="74" fillId="0" borderId="0" xfId="0" applyFont="1" applyAlignment="1">
      <alignment horizontal="right" vertical="center"/>
    </xf>
    <xf numFmtId="0" fontId="78" fillId="6" borderId="42" xfId="0" applyFont="1" applyFill="1" applyBorder="1" applyAlignment="1">
      <alignment horizontal="center" vertical="center"/>
    </xf>
    <xf numFmtId="0" fontId="78" fillId="6" borderId="41" xfId="0" applyFont="1" applyFill="1" applyBorder="1" applyAlignment="1">
      <alignment horizontal="center" vertical="center" wrapText="1"/>
    </xf>
    <xf numFmtId="0" fontId="78" fillId="6" borderId="41" xfId="0" applyFont="1" applyFill="1" applyBorder="1" applyAlignment="1">
      <alignment horizontal="center" vertical="center" wrapText="1"/>
    </xf>
    <xf numFmtId="0" fontId="78" fillId="6" borderId="22" xfId="0" applyFont="1" applyFill="1" applyBorder="1" applyAlignment="1">
      <alignment horizontal="center" vertical="center" wrapText="1"/>
    </xf>
    <xf numFmtId="0" fontId="78" fillId="6" borderId="23" xfId="0" applyFont="1" applyFill="1" applyBorder="1" applyAlignment="1">
      <alignment horizontal="center" vertical="center" wrapText="1"/>
    </xf>
    <xf numFmtId="0" fontId="78" fillId="6" borderId="54" xfId="0" applyFont="1" applyFill="1" applyBorder="1" applyAlignment="1">
      <alignment horizontal="center" vertical="center"/>
    </xf>
    <xf numFmtId="0" fontId="78" fillId="6" borderId="55" xfId="0" applyFont="1" applyFill="1" applyBorder="1" applyAlignment="1">
      <alignment horizontal="center" vertical="center" wrapText="1"/>
    </xf>
    <xf numFmtId="0" fontId="81" fillId="6" borderId="13" xfId="0" applyFont="1" applyFill="1" applyBorder="1" applyAlignment="1">
      <alignment horizontal="center" vertical="center" wrapText="1"/>
    </xf>
    <xf numFmtId="0" fontId="81" fillId="6" borderId="25" xfId="0" applyFont="1" applyFill="1" applyBorder="1" applyAlignment="1">
      <alignment horizontal="center" vertical="center" wrapText="1"/>
    </xf>
    <xf numFmtId="0" fontId="78" fillId="0" borderId="21" xfId="0" applyFont="1" applyFill="1" applyBorder="1" applyAlignment="1">
      <alignment horizontal="center" vertical="center"/>
    </xf>
    <xf numFmtId="0" fontId="79" fillId="0" borderId="22" xfId="0" applyFont="1" applyFill="1" applyBorder="1" applyAlignment="1">
      <alignment vertical="center"/>
    </xf>
    <xf numFmtId="2" fontId="79" fillId="0" borderId="22" xfId="0" applyNumberFormat="1" applyFont="1" applyFill="1" applyBorder="1" applyAlignment="1">
      <alignment vertical="center"/>
    </xf>
    <xf numFmtId="2" fontId="79" fillId="0" borderId="23" xfId="0" applyNumberFormat="1" applyFont="1" applyFill="1" applyBorder="1" applyAlignment="1">
      <alignment vertical="center"/>
    </xf>
    <xf numFmtId="0" fontId="78" fillId="0" borderId="10" xfId="0" applyFont="1" applyFill="1" applyBorder="1" applyAlignment="1">
      <alignment horizontal="center" vertical="center"/>
    </xf>
    <xf numFmtId="0" fontId="79" fillId="0" borderId="11" xfId="0" applyFont="1" applyFill="1" applyBorder="1" applyAlignment="1">
      <alignment vertical="center"/>
    </xf>
    <xf numFmtId="2" fontId="79" fillId="0" borderId="11" xfId="0" applyNumberFormat="1" applyFont="1" applyFill="1" applyBorder="1" applyAlignment="1">
      <alignment vertical="center"/>
    </xf>
    <xf numFmtId="2" fontId="79" fillId="0" borderId="17" xfId="0" applyNumberFormat="1" applyFont="1" applyFill="1" applyBorder="1" applyAlignment="1">
      <alignment vertical="center"/>
    </xf>
    <xf numFmtId="0" fontId="78" fillId="6" borderId="11" xfId="0" applyFont="1" applyFill="1" applyBorder="1" applyAlignment="1">
      <alignment horizontal="center" vertical="center"/>
    </xf>
    <xf numFmtId="2" fontId="78" fillId="6" borderId="11" xfId="0" applyNumberFormat="1" applyFont="1" applyFill="1" applyBorder="1" applyAlignment="1">
      <alignment vertical="center"/>
    </xf>
    <xf numFmtId="2" fontId="78" fillId="6" borderId="17" xfId="0" applyNumberFormat="1" applyFont="1" applyFill="1" applyBorder="1" applyAlignment="1">
      <alignment vertical="center"/>
    </xf>
    <xf numFmtId="0" fontId="78" fillId="6" borderId="12" xfId="0" applyFont="1" applyFill="1" applyBorder="1" applyAlignment="1">
      <alignment horizontal="center" vertical="center" wrapText="1"/>
    </xf>
    <xf numFmtId="0" fontId="78" fillId="6" borderId="13" xfId="0" applyFont="1" applyFill="1" applyBorder="1" applyAlignment="1">
      <alignment horizontal="center" vertical="center"/>
    </xf>
    <xf numFmtId="2" fontId="78" fillId="6" borderId="13" xfId="0" applyNumberFormat="1" applyFont="1" applyFill="1" applyBorder="1" applyAlignment="1">
      <alignment vertical="center"/>
    </xf>
    <xf numFmtId="2" fontId="78" fillId="6" borderId="25" xfId="0" applyNumberFormat="1" applyFont="1" applyFill="1" applyBorder="1" applyAlignment="1">
      <alignment vertical="center"/>
    </xf>
    <xf numFmtId="0" fontId="78" fillId="0" borderId="0" xfId="0" applyFont="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_sop 08_test results format_ NDC_West"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vmlDrawing" Target="../drawings/vmlDrawing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3.v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vmlDrawing" Target="../drawings/vmlDrawing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E3"/>
  <sheetViews>
    <sheetView zoomScalePageLayoutView="0" workbookViewId="0" topLeftCell="A1">
      <selection activeCell="A2" sqref="A2"/>
    </sheetView>
  </sheetViews>
  <sheetFormatPr defaultColWidth="9.140625" defaultRowHeight="15"/>
  <cols>
    <col min="1" max="1" width="59.421875" style="0" bestFit="1" customWidth="1"/>
    <col min="3" max="3" width="10.7109375" style="0" customWidth="1"/>
  </cols>
  <sheetData>
    <row r="1" spans="1:5" ht="46.5" customHeight="1" thickBot="1">
      <c r="A1" s="164" t="s">
        <v>61</v>
      </c>
      <c r="B1" s="2"/>
      <c r="C1" s="2"/>
      <c r="D1" s="2"/>
      <c r="E1" s="2"/>
    </row>
    <row r="2" spans="1:5" ht="51" customHeight="1" thickBot="1">
      <c r="A2" s="167" t="s">
        <v>218</v>
      </c>
      <c r="B2" s="2"/>
      <c r="C2" s="2"/>
      <c r="D2" s="2"/>
      <c r="E2" s="2"/>
    </row>
    <row r="3" spans="1:5" ht="60.75" customHeight="1" thickBot="1">
      <c r="A3" s="164" t="s">
        <v>217</v>
      </c>
      <c r="B3" s="2"/>
      <c r="C3" s="2"/>
      <c r="D3" s="2"/>
      <c r="E3" s="2"/>
    </row>
  </sheetData>
  <sheetProtection/>
  <printOptions horizontalCentered="1" verticalCentered="1"/>
  <pageMargins left="0.45" right="0.45" top="0.5" bottom="0.5" header="0.3" footer="0.3"/>
  <pageSetup horizontalDpi="600" verticalDpi="600" orientation="landscape" paperSize="9" scale="200" r:id="rId1"/>
</worksheet>
</file>

<file path=xl/worksheets/sheet10.xml><?xml version="1.0" encoding="utf-8"?>
<worksheet xmlns="http://schemas.openxmlformats.org/spreadsheetml/2006/main" xmlns:r="http://schemas.openxmlformats.org/officeDocument/2006/relationships">
  <sheetPr>
    <tabColor rgb="FFC00000"/>
  </sheetPr>
  <dimension ref="A1:K11"/>
  <sheetViews>
    <sheetView view="pageBreakPreview" zoomScaleSheetLayoutView="100" zoomScalePageLayoutView="0" workbookViewId="0" topLeftCell="A7">
      <selection activeCell="K17" sqref="K17"/>
    </sheetView>
  </sheetViews>
  <sheetFormatPr defaultColWidth="9.140625" defaultRowHeight="15"/>
  <cols>
    <col min="1" max="1" width="6.28125" style="0" bestFit="1" customWidth="1"/>
    <col min="2" max="2" width="10.00390625" style="0" bestFit="1" customWidth="1"/>
    <col min="3" max="3" width="12.7109375" style="0" hidden="1" customWidth="1"/>
    <col min="4" max="4" width="15.8515625" style="0" hidden="1" customWidth="1"/>
    <col min="5" max="5" width="27.140625" style="0" hidden="1" customWidth="1"/>
    <col min="6" max="6" width="14.57421875" style="0" customWidth="1"/>
    <col min="7" max="7" width="13.57421875" style="0" customWidth="1"/>
    <col min="8" max="8" width="11.421875" style="0" customWidth="1"/>
    <col min="9" max="9" width="19.28125" style="0" customWidth="1"/>
    <col min="10" max="10" width="11.421875" style="0" customWidth="1"/>
    <col min="11" max="11" width="10.140625" style="0" bestFit="1" customWidth="1"/>
    <col min="12" max="12" width="3.28125" style="0" customWidth="1"/>
  </cols>
  <sheetData>
    <row r="1" spans="1:11" s="24" customFormat="1" ht="18">
      <c r="A1" s="109" t="str">
        <f>'MG COVER PAGE'!A1</f>
        <v>Name of Distribution Licensee: M G V C L</v>
      </c>
      <c r="B1" s="109"/>
      <c r="C1" s="109"/>
      <c r="D1" s="109"/>
      <c r="E1" s="109"/>
      <c r="F1" s="109"/>
      <c r="G1" s="109"/>
      <c r="H1" s="109"/>
      <c r="I1" s="109"/>
      <c r="J1" s="109"/>
      <c r="K1" s="109"/>
    </row>
    <row r="2" spans="1:11" s="24" customFormat="1" ht="18">
      <c r="A2" s="109" t="str">
        <f>'MG COVER PAGE'!A2</f>
        <v>Quarter :   Q-I  ( APRIL-MAY-JUNE- 2020)</v>
      </c>
      <c r="B2" s="109"/>
      <c r="C2" s="109"/>
      <c r="D2" s="109"/>
      <c r="E2" s="109"/>
      <c r="F2" s="109"/>
      <c r="G2" s="109"/>
      <c r="H2" s="109"/>
      <c r="I2" s="109"/>
      <c r="J2" s="109"/>
      <c r="K2" s="109"/>
    </row>
    <row r="3" spans="1:11" s="24" customFormat="1" ht="18">
      <c r="A3" s="109" t="str">
        <f>'MG COVER PAGE'!A3</f>
        <v>Year: 2020-21</v>
      </c>
      <c r="B3" s="109"/>
      <c r="C3" s="109"/>
      <c r="D3" s="109"/>
      <c r="E3" s="109"/>
      <c r="F3" s="109"/>
      <c r="G3" s="109"/>
      <c r="H3" s="109"/>
      <c r="I3" s="109"/>
      <c r="J3" s="109"/>
      <c r="K3" s="109"/>
    </row>
    <row r="4" spans="1:11" ht="18.75" thickBot="1">
      <c r="A4" s="275" t="s">
        <v>95</v>
      </c>
      <c r="B4" s="275"/>
      <c r="C4" s="275"/>
      <c r="D4" s="275"/>
      <c r="E4" s="275"/>
      <c r="F4" s="275"/>
      <c r="G4" s="275"/>
      <c r="H4" s="275"/>
      <c r="I4" s="275"/>
      <c r="J4" s="275"/>
      <c r="K4" s="95"/>
    </row>
    <row r="5" spans="1:11" ht="96.75" customHeight="1">
      <c r="A5" s="281" t="s">
        <v>13</v>
      </c>
      <c r="B5" s="279" t="s">
        <v>48</v>
      </c>
      <c r="C5" s="67" t="s">
        <v>96</v>
      </c>
      <c r="D5" s="67" t="s">
        <v>171</v>
      </c>
      <c r="E5" s="67" t="s">
        <v>97</v>
      </c>
      <c r="F5" s="279" t="s">
        <v>169</v>
      </c>
      <c r="G5" s="279" t="s">
        <v>170</v>
      </c>
      <c r="H5" s="279" t="s">
        <v>172</v>
      </c>
      <c r="I5" s="284" t="s">
        <v>98</v>
      </c>
      <c r="J5" s="279"/>
      <c r="K5" s="280"/>
    </row>
    <row r="6" spans="1:11" ht="20.25" customHeight="1" thickBot="1">
      <c r="A6" s="282"/>
      <c r="B6" s="283"/>
      <c r="C6" s="68"/>
      <c r="D6" s="68"/>
      <c r="E6" s="68"/>
      <c r="F6" s="283"/>
      <c r="G6" s="283"/>
      <c r="H6" s="283"/>
      <c r="I6" s="285"/>
      <c r="J6" s="68" t="s">
        <v>145</v>
      </c>
      <c r="K6" s="69" t="s">
        <v>146</v>
      </c>
    </row>
    <row r="7" spans="1:11" ht="18">
      <c r="A7" s="41">
        <v>1</v>
      </c>
      <c r="B7" s="41">
        <v>2</v>
      </c>
      <c r="C7" s="110">
        <v>3</v>
      </c>
      <c r="D7" s="110">
        <v>4</v>
      </c>
      <c r="E7" s="110" t="s">
        <v>99</v>
      </c>
      <c r="F7" s="110">
        <v>3</v>
      </c>
      <c r="G7" s="110">
        <v>4</v>
      </c>
      <c r="H7" s="110">
        <v>5</v>
      </c>
      <c r="I7" s="41">
        <v>6</v>
      </c>
      <c r="J7" s="110" t="s">
        <v>147</v>
      </c>
      <c r="K7" s="110">
        <v>7</v>
      </c>
    </row>
    <row r="8" spans="1:11" s="23" customFormat="1" ht="39.75" customHeight="1">
      <c r="A8" s="111">
        <v>1</v>
      </c>
      <c r="B8" s="96" t="s">
        <v>227</v>
      </c>
      <c r="C8" s="112"/>
      <c r="D8" s="112"/>
      <c r="E8" s="113"/>
      <c r="F8" s="114">
        <v>307520</v>
      </c>
      <c r="G8" s="114">
        <v>2971438</v>
      </c>
      <c r="H8" s="100">
        <v>3262477</v>
      </c>
      <c r="I8" s="114">
        <v>368735409</v>
      </c>
      <c r="J8" s="188">
        <f>I8/H8</f>
        <v>113.02314437772282</v>
      </c>
      <c r="K8" s="115">
        <v>0.07847222222222222</v>
      </c>
    </row>
    <row r="9" spans="1:11" s="23" customFormat="1" ht="39.75" customHeight="1">
      <c r="A9" s="111">
        <v>2</v>
      </c>
      <c r="B9" s="101" t="s">
        <v>228</v>
      </c>
      <c r="C9" s="112"/>
      <c r="D9" s="112"/>
      <c r="E9" s="113"/>
      <c r="F9" s="114">
        <v>845933</v>
      </c>
      <c r="G9" s="114">
        <v>3054334</v>
      </c>
      <c r="H9" s="100">
        <v>3268033</v>
      </c>
      <c r="I9" s="114">
        <v>1183630677</v>
      </c>
      <c r="J9" s="188">
        <f>I9/H9</f>
        <v>362.1844323481434</v>
      </c>
      <c r="K9" s="115">
        <v>0.2513888888888889</v>
      </c>
    </row>
    <row r="10" spans="1:11" s="23" customFormat="1" ht="39.75" customHeight="1">
      <c r="A10" s="111">
        <v>3</v>
      </c>
      <c r="B10" s="101" t="s">
        <v>229</v>
      </c>
      <c r="C10" s="112"/>
      <c r="D10" s="112"/>
      <c r="E10" s="113"/>
      <c r="F10" s="114">
        <v>1465363</v>
      </c>
      <c r="G10" s="114">
        <v>3132104</v>
      </c>
      <c r="H10" s="100">
        <v>3276715</v>
      </c>
      <c r="I10" s="114">
        <v>2030951026</v>
      </c>
      <c r="J10" s="188">
        <f>I10/H10</f>
        <v>619.8131439566761</v>
      </c>
      <c r="K10" s="115">
        <v>0.4305555555555556</v>
      </c>
    </row>
    <row r="11" spans="7:11" ht="18">
      <c r="G11" s="114">
        <f>G8+G9+G10</f>
        <v>9157876</v>
      </c>
      <c r="H11" s="100">
        <f>H8+H9+H10</f>
        <v>9807225</v>
      </c>
      <c r="I11" s="114">
        <f>I8+I9+I10</f>
        <v>3583317112</v>
      </c>
      <c r="J11" s="188">
        <f>I11/H11</f>
        <v>365.3752322394969</v>
      </c>
      <c r="K11" s="189">
        <v>6.05</v>
      </c>
    </row>
  </sheetData>
  <sheetProtection/>
  <mergeCells count="8">
    <mergeCell ref="A4:J4"/>
    <mergeCell ref="J5:K5"/>
    <mergeCell ref="A5:A6"/>
    <mergeCell ref="B5:B6"/>
    <mergeCell ref="H5:H6"/>
    <mergeCell ref="I5:I6"/>
    <mergeCell ref="F5:F6"/>
    <mergeCell ref="G5:G6"/>
  </mergeCells>
  <printOptions horizontalCentered="1" verticalCentered="1"/>
  <pageMargins left="0.45" right="0.45" top="0.5" bottom="0.5" header="0.3" footer="0.3"/>
  <pageSetup horizontalDpi="120" verticalDpi="120" orientation="landscape" paperSize="9" r:id="rId4"/>
  <headerFooter>
    <oddFooter>&amp;L&amp;A</oddFooter>
  </headerFooter>
  <legacyDrawing r:id="rId3"/>
  <oleObjects>
    <oleObject progId="Equation.3" shapeId="11284318" r:id="rId1"/>
    <oleObject progId="Equation.3" shapeId="11284317" r:id="rId2"/>
  </oleObjects>
</worksheet>
</file>

<file path=xl/worksheets/sheet11.xml><?xml version="1.0" encoding="utf-8"?>
<worksheet xmlns="http://schemas.openxmlformats.org/spreadsheetml/2006/main" xmlns:r="http://schemas.openxmlformats.org/officeDocument/2006/relationships">
  <sheetPr>
    <tabColor rgb="FFC00000"/>
  </sheetPr>
  <dimension ref="A1:G10"/>
  <sheetViews>
    <sheetView view="pageBreakPreview" zoomScaleSheetLayoutView="100" zoomScalePageLayoutView="0" workbookViewId="0" topLeftCell="A4">
      <selection activeCell="J7" sqref="J7"/>
    </sheetView>
  </sheetViews>
  <sheetFormatPr defaultColWidth="9.140625" defaultRowHeight="15"/>
  <cols>
    <col min="1" max="1" width="4.00390625" style="1" bestFit="1" customWidth="1"/>
    <col min="2" max="2" width="10.7109375" style="1" customWidth="1"/>
    <col min="3" max="3" width="14.140625" style="1" customWidth="1"/>
    <col min="4" max="4" width="15.7109375" style="1" customWidth="1"/>
    <col min="5" max="5" width="15.421875" style="1" customWidth="1"/>
    <col min="6" max="6" width="13.421875" style="1" customWidth="1"/>
    <col min="7" max="7" width="16.57421875" style="1" customWidth="1"/>
    <col min="8" max="8" width="2.00390625" style="1" customWidth="1"/>
    <col min="9" max="16384" width="9.140625" style="1" customWidth="1"/>
  </cols>
  <sheetData>
    <row r="1" spans="1:7" ht="18">
      <c r="A1" s="287" t="str">
        <f>'MG COVER PAGE'!A1</f>
        <v>Name of Distribution Licensee: M G V C L</v>
      </c>
      <c r="B1" s="287"/>
      <c r="C1" s="287"/>
      <c r="D1" s="287"/>
      <c r="E1" s="287"/>
      <c r="F1" s="287"/>
      <c r="G1" s="287"/>
    </row>
    <row r="2" spans="1:7" ht="18">
      <c r="A2" s="287" t="str">
        <f>'MG COVER PAGE'!A2</f>
        <v>Quarter :   Q-I  ( APRIL-MAY-JUNE- 2020)</v>
      </c>
      <c r="B2" s="287"/>
      <c r="C2" s="287"/>
      <c r="D2" s="287"/>
      <c r="E2" s="287"/>
      <c r="F2" s="287"/>
      <c r="G2" s="287"/>
    </row>
    <row r="3" spans="1:7" ht="18">
      <c r="A3" s="287" t="str">
        <f>'MG COVER PAGE'!A3</f>
        <v>Year: 2020-21</v>
      </c>
      <c r="B3" s="287"/>
      <c r="C3" s="287"/>
      <c r="D3" s="287"/>
      <c r="E3" s="287"/>
      <c r="F3" s="287"/>
      <c r="G3" s="287"/>
    </row>
    <row r="4" spans="1:7" ht="18">
      <c r="A4" s="286" t="s">
        <v>173</v>
      </c>
      <c r="B4" s="286"/>
      <c r="C4" s="286"/>
      <c r="D4" s="286"/>
      <c r="E4" s="286"/>
      <c r="F4" s="286"/>
      <c r="G4" s="286"/>
    </row>
    <row r="5" spans="1:7" ht="117.75" customHeight="1">
      <c r="A5" s="48" t="s">
        <v>106</v>
      </c>
      <c r="B5" s="48" t="s">
        <v>104</v>
      </c>
      <c r="C5" s="48" t="s">
        <v>105</v>
      </c>
      <c r="D5" s="48" t="s">
        <v>174</v>
      </c>
      <c r="E5" s="48" t="s">
        <v>172</v>
      </c>
      <c r="F5" s="48"/>
      <c r="G5" s="48"/>
    </row>
    <row r="6" spans="1:7" s="11" customFormat="1" ht="18">
      <c r="A6" s="117">
        <v>1</v>
      </c>
      <c r="B6" s="116">
        <v>2</v>
      </c>
      <c r="C6" s="116">
        <v>3</v>
      </c>
      <c r="D6" s="116">
        <v>4</v>
      </c>
      <c r="E6" s="116">
        <v>5</v>
      </c>
      <c r="F6" s="116">
        <v>6</v>
      </c>
      <c r="G6" s="118">
        <v>7</v>
      </c>
    </row>
    <row r="7" spans="1:7" s="148" customFormat="1" ht="39.75" customHeight="1">
      <c r="A7" s="99">
        <v>1</v>
      </c>
      <c r="B7" s="96" t="s">
        <v>227</v>
      </c>
      <c r="C7" s="147">
        <v>20308</v>
      </c>
      <c r="D7" s="166">
        <v>2835580</v>
      </c>
      <c r="E7" s="100">
        <v>3262477</v>
      </c>
      <c r="F7" s="166">
        <v>35632000</v>
      </c>
      <c r="G7" s="202">
        <v>10.91</v>
      </c>
    </row>
    <row r="8" spans="1:7" s="148" customFormat="1" ht="39.75" customHeight="1">
      <c r="A8" s="99">
        <v>2</v>
      </c>
      <c r="B8" s="101" t="s">
        <v>228</v>
      </c>
      <c r="C8" s="147">
        <v>19346</v>
      </c>
      <c r="D8" s="166">
        <v>2806033</v>
      </c>
      <c r="E8" s="100">
        <v>3268033</v>
      </c>
      <c r="F8" s="166">
        <v>33152093</v>
      </c>
      <c r="G8" s="202">
        <v>10.14435686542945</v>
      </c>
    </row>
    <row r="9" spans="1:7" s="148" customFormat="1" ht="39.75" customHeight="1">
      <c r="A9" s="99">
        <v>3</v>
      </c>
      <c r="B9" s="101" t="s">
        <v>229</v>
      </c>
      <c r="C9" s="147">
        <v>26280</v>
      </c>
      <c r="D9" s="166">
        <v>2931341</v>
      </c>
      <c r="E9" s="100">
        <v>3276715</v>
      </c>
      <c r="F9" s="166">
        <v>45233198</v>
      </c>
      <c r="G9" s="202">
        <v>13.804434624311238</v>
      </c>
    </row>
    <row r="10" spans="5:7" ht="15">
      <c r="E10" s="185">
        <f>SUM(E7:E9)</f>
        <v>9807225</v>
      </c>
      <c r="F10" s="185">
        <f>SUM(F7:F9)</f>
        <v>114017291</v>
      </c>
      <c r="G10" s="203">
        <f>F10/E10</f>
        <v>11.625846353071333</v>
      </c>
    </row>
  </sheetData>
  <sheetProtection/>
  <mergeCells count="4">
    <mergeCell ref="A4:G4"/>
    <mergeCell ref="A1:G1"/>
    <mergeCell ref="A2:G2"/>
    <mergeCell ref="A3:G3"/>
  </mergeCells>
  <printOptions horizontalCentered="1" verticalCentered="1"/>
  <pageMargins left="0.45" right="0.45" top="0.5" bottom="0.5" header="0.3" footer="0.3"/>
  <pageSetup horizontalDpi="600" verticalDpi="600" orientation="landscape" paperSize="9" r:id="rId4"/>
  <headerFooter alignWithMargins="0">
    <oddFooter>&amp;L&amp;A</oddFooter>
  </headerFooter>
  <legacyDrawing r:id="rId3"/>
  <oleObjects>
    <oleObject progId="Equation.3" shapeId="11284316" r:id="rId1"/>
    <oleObject progId="Equation.3" shapeId="11284315" r:id="rId2"/>
  </oleObjects>
</worksheet>
</file>

<file path=xl/worksheets/sheet12.xml><?xml version="1.0" encoding="utf-8"?>
<worksheet xmlns="http://schemas.openxmlformats.org/spreadsheetml/2006/main" xmlns:r="http://schemas.openxmlformats.org/officeDocument/2006/relationships">
  <sheetPr>
    <tabColor rgb="FFC00000"/>
  </sheetPr>
  <dimension ref="B2:F11"/>
  <sheetViews>
    <sheetView zoomScalePageLayoutView="0" workbookViewId="0" topLeftCell="A1">
      <selection activeCell="D13" sqref="D13"/>
    </sheetView>
  </sheetViews>
  <sheetFormatPr defaultColWidth="9.140625" defaultRowHeight="15"/>
  <cols>
    <col min="1" max="1" width="3.7109375" style="0" customWidth="1"/>
    <col min="2" max="2" width="6.7109375" style="0" customWidth="1"/>
    <col min="4" max="4" width="36.421875" style="0" customWidth="1"/>
    <col min="5" max="5" width="14.57421875" style="0" customWidth="1"/>
    <col min="6" max="6" width="18.140625" style="0" customWidth="1"/>
  </cols>
  <sheetData>
    <row r="2" spans="2:6" ht="18.75">
      <c r="B2" s="304" t="s">
        <v>371</v>
      </c>
      <c r="C2" s="305"/>
      <c r="D2" s="306"/>
      <c r="E2" s="307"/>
      <c r="F2" s="308" t="s">
        <v>372</v>
      </c>
    </row>
    <row r="3" spans="2:6" ht="15.75">
      <c r="B3" s="309"/>
      <c r="C3" s="310"/>
      <c r="D3" s="310"/>
      <c r="E3" s="310"/>
      <c r="F3" s="310"/>
    </row>
    <row r="4" spans="2:6" ht="16.5">
      <c r="B4" s="311" t="s">
        <v>373</v>
      </c>
      <c r="C4" s="311"/>
      <c r="D4" s="311"/>
      <c r="E4" s="311"/>
      <c r="F4" s="311"/>
    </row>
    <row r="5" spans="2:6" ht="16.5">
      <c r="B5" s="312">
        <v>1</v>
      </c>
      <c r="C5" s="313" t="s">
        <v>374</v>
      </c>
      <c r="D5" s="314"/>
      <c r="E5" s="314"/>
      <c r="F5" s="315"/>
    </row>
    <row r="6" spans="2:6" ht="47.25">
      <c r="B6" s="312"/>
      <c r="C6" s="316" t="s">
        <v>375</v>
      </c>
      <c r="D6" s="317" t="s">
        <v>376</v>
      </c>
      <c r="E6" s="317" t="s">
        <v>56</v>
      </c>
      <c r="F6" s="318">
        <v>3121.588629</v>
      </c>
    </row>
    <row r="7" spans="2:6" ht="31.5">
      <c r="B7" s="312"/>
      <c r="C7" s="316" t="s">
        <v>377</v>
      </c>
      <c r="D7" s="317" t="s">
        <v>378</v>
      </c>
      <c r="E7" s="317" t="s">
        <v>57</v>
      </c>
      <c r="F7" s="319">
        <v>445.4983230000001</v>
      </c>
    </row>
    <row r="8" spans="2:6" ht="31.5">
      <c r="B8" s="312"/>
      <c r="C8" s="316" t="s">
        <v>379</v>
      </c>
      <c r="D8" s="317" t="s">
        <v>380</v>
      </c>
      <c r="E8" s="317" t="s">
        <v>381</v>
      </c>
      <c r="F8" s="319">
        <v>2311.983759</v>
      </c>
    </row>
    <row r="9" spans="2:6" ht="15.75">
      <c r="B9" s="312"/>
      <c r="C9" s="316" t="s">
        <v>382</v>
      </c>
      <c r="D9" s="317" t="s">
        <v>383</v>
      </c>
      <c r="E9" s="317" t="s">
        <v>384</v>
      </c>
      <c r="F9" s="320">
        <f>+F7+F8</f>
        <v>2757.4820820000004</v>
      </c>
    </row>
    <row r="10" spans="2:6" ht="31.5">
      <c r="B10" s="312"/>
      <c r="C10" s="316" t="s">
        <v>385</v>
      </c>
      <c r="D10" s="317" t="s">
        <v>386</v>
      </c>
      <c r="E10" s="317" t="s">
        <v>387</v>
      </c>
      <c r="F10" s="320">
        <f>F6-F9</f>
        <v>364.1065469999994</v>
      </c>
    </row>
    <row r="11" spans="2:6" ht="31.5">
      <c r="B11" s="312"/>
      <c r="C11" s="316" t="s">
        <v>388</v>
      </c>
      <c r="D11" s="317" t="s">
        <v>389</v>
      </c>
      <c r="E11" s="317" t="s">
        <v>390</v>
      </c>
      <c r="F11" s="321">
        <f>F10*100/F6</f>
        <v>11.664142533625286</v>
      </c>
    </row>
  </sheetData>
  <sheetProtection/>
  <mergeCells count="3">
    <mergeCell ref="B4:F4"/>
    <mergeCell ref="B5:B11"/>
    <mergeCell ref="C5:F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C00000"/>
  </sheetPr>
  <dimension ref="A2:G33"/>
  <sheetViews>
    <sheetView view="pageBreakPreview" zoomScale="65" zoomScaleSheetLayoutView="65" zoomScalePageLayoutView="0" workbookViewId="0" topLeftCell="A2">
      <selection activeCell="L32" sqref="L32"/>
    </sheetView>
  </sheetViews>
  <sheetFormatPr defaultColWidth="9.140625" defaultRowHeight="15"/>
  <cols>
    <col min="1" max="1" width="13.8515625" style="8" customWidth="1"/>
    <col min="2" max="2" width="15.57421875" style="8" customWidth="1"/>
    <col min="3" max="3" width="13.7109375" style="8" customWidth="1"/>
    <col min="4" max="4" width="18.7109375" style="8" customWidth="1"/>
    <col min="5" max="5" width="14.28125" style="8" customWidth="1"/>
    <col min="6" max="6" width="19.140625" style="8" customWidth="1"/>
    <col min="7" max="7" width="23.00390625" style="8" customWidth="1"/>
    <col min="8" max="16384" width="9.140625" style="8" customWidth="1"/>
  </cols>
  <sheetData>
    <row r="1" s="14" customFormat="1" ht="15" hidden="1"/>
    <row r="2" spans="1:7" s="14" customFormat="1" ht="18">
      <c r="A2" s="289" t="str">
        <f>'MG COVER PAGE'!A1</f>
        <v>Name of Distribution Licensee: M G V C L</v>
      </c>
      <c r="B2" s="289"/>
      <c r="C2" s="289"/>
      <c r="D2" s="289"/>
      <c r="E2" s="289"/>
      <c r="F2" s="289"/>
      <c r="G2" s="126"/>
    </row>
    <row r="3" spans="1:7" s="14" customFormat="1" ht="18">
      <c r="A3" s="289" t="str">
        <f>'MG COVER PAGE'!A2</f>
        <v>Quarter :   Q-I  ( APRIL-MAY-JUNE- 2020)</v>
      </c>
      <c r="B3" s="289"/>
      <c r="C3" s="289"/>
      <c r="D3" s="289"/>
      <c r="E3" s="289"/>
      <c r="F3" s="289"/>
      <c r="G3" s="126"/>
    </row>
    <row r="4" spans="1:7" s="14" customFormat="1" ht="18">
      <c r="A4" s="289" t="str">
        <f>'MG COVER PAGE'!A3</f>
        <v>Year: 2020-21</v>
      </c>
      <c r="B4" s="289"/>
      <c r="C4" s="289"/>
      <c r="D4" s="289"/>
      <c r="E4" s="289"/>
      <c r="F4" s="289"/>
      <c r="G4" s="109" t="s">
        <v>179</v>
      </c>
    </row>
    <row r="5" spans="1:7" s="13" customFormat="1" ht="134.25" customHeight="1">
      <c r="A5" s="241" t="s">
        <v>107</v>
      </c>
      <c r="B5" s="51" t="s">
        <v>108</v>
      </c>
      <c r="C5" s="51" t="s">
        <v>109</v>
      </c>
      <c r="D5" s="51" t="s">
        <v>110</v>
      </c>
      <c r="E5" s="51" t="s">
        <v>111</v>
      </c>
      <c r="F5" s="51" t="s">
        <v>112</v>
      </c>
      <c r="G5" s="51" t="s">
        <v>175</v>
      </c>
    </row>
    <row r="6" spans="1:7" s="13" customFormat="1" ht="21.75" customHeight="1">
      <c r="A6" s="241"/>
      <c r="B6" s="51">
        <v>1</v>
      </c>
      <c r="C6" s="51">
        <v>2</v>
      </c>
      <c r="D6" s="51" t="s">
        <v>113</v>
      </c>
      <c r="E6" s="51">
        <v>4</v>
      </c>
      <c r="F6" s="51" t="s">
        <v>114</v>
      </c>
      <c r="G6" s="51"/>
    </row>
    <row r="7" spans="1:7" s="13" customFormat="1" ht="21.75" customHeight="1" hidden="1" thickBot="1" thickTop="1">
      <c r="A7" s="119" t="s">
        <v>115</v>
      </c>
      <c r="B7" s="119"/>
      <c r="C7" s="57"/>
      <c r="D7" s="57"/>
      <c r="E7" s="57"/>
      <c r="F7" s="57"/>
      <c r="G7" s="57"/>
    </row>
    <row r="8" spans="1:7" s="13" customFormat="1" ht="21.75" customHeight="1" hidden="1" thickTop="1">
      <c r="A8" s="127" t="s">
        <v>116</v>
      </c>
      <c r="B8" s="120"/>
      <c r="C8" s="59"/>
      <c r="D8" s="59"/>
      <c r="E8" s="59"/>
      <c r="F8" s="121"/>
      <c r="G8" s="121"/>
    </row>
    <row r="9" spans="1:7" s="13" customFormat="1" ht="21.75" customHeight="1" hidden="1">
      <c r="A9" s="32" t="s">
        <v>117</v>
      </c>
      <c r="B9" s="122">
        <v>30783</v>
      </c>
      <c r="C9" s="122">
        <v>1078</v>
      </c>
      <c r="D9" s="122">
        <v>31861</v>
      </c>
      <c r="E9" s="122">
        <v>1861</v>
      </c>
      <c r="F9" s="122">
        <v>30000</v>
      </c>
      <c r="G9" s="292" t="s">
        <v>127</v>
      </c>
    </row>
    <row r="10" spans="1:7" s="13" customFormat="1" ht="21.75" customHeight="1" hidden="1">
      <c r="A10" s="32" t="s">
        <v>118</v>
      </c>
      <c r="B10" s="122">
        <v>130</v>
      </c>
      <c r="C10" s="122">
        <v>1034</v>
      </c>
      <c r="D10" s="122">
        <v>1164</v>
      </c>
      <c r="E10" s="122">
        <v>1122</v>
      </c>
      <c r="F10" s="122">
        <v>42</v>
      </c>
      <c r="G10" s="292"/>
    </row>
    <row r="11" spans="1:7" s="13" customFormat="1" ht="21.75" customHeight="1" hidden="1">
      <c r="A11" s="32" t="s">
        <v>119</v>
      </c>
      <c r="B11" s="83">
        <v>7826</v>
      </c>
      <c r="C11" s="83">
        <v>3001</v>
      </c>
      <c r="D11" s="83">
        <v>10827</v>
      </c>
      <c r="E11" s="83">
        <v>3123</v>
      </c>
      <c r="F11" s="83">
        <v>7704</v>
      </c>
      <c r="G11" s="292"/>
    </row>
    <row r="12" spans="1:7" s="13" customFormat="1" ht="21.75" customHeight="1" hidden="1">
      <c r="A12" s="32" t="s">
        <v>120</v>
      </c>
      <c r="B12" s="122">
        <v>74979</v>
      </c>
      <c r="C12" s="122">
        <v>5064</v>
      </c>
      <c r="D12" s="122">
        <v>80043</v>
      </c>
      <c r="E12" s="122">
        <v>13427</v>
      </c>
      <c r="F12" s="122">
        <v>66616</v>
      </c>
      <c r="G12" s="292"/>
    </row>
    <row r="13" spans="1:7" s="13" customFormat="1" ht="21.75" customHeight="1" hidden="1" thickBot="1">
      <c r="A13" s="32" t="s">
        <v>121</v>
      </c>
      <c r="B13" s="123">
        <v>113718</v>
      </c>
      <c r="C13" s="123">
        <v>10177</v>
      </c>
      <c r="D13" s="123">
        <v>123895</v>
      </c>
      <c r="E13" s="123">
        <v>19533</v>
      </c>
      <c r="F13" s="123">
        <v>104362</v>
      </c>
      <c r="G13" s="292"/>
    </row>
    <row r="14" spans="1:7" s="13" customFormat="1" ht="21.75" customHeight="1" hidden="1" thickTop="1">
      <c r="A14" s="128" t="s">
        <v>122</v>
      </c>
      <c r="B14" s="54"/>
      <c r="C14" s="83"/>
      <c r="D14" s="83"/>
      <c r="E14" s="83"/>
      <c r="F14" s="83"/>
      <c r="G14" s="57"/>
    </row>
    <row r="15" spans="1:7" s="13" customFormat="1" ht="21.75" customHeight="1" hidden="1">
      <c r="A15" s="32" t="s">
        <v>117</v>
      </c>
      <c r="B15" s="122">
        <v>48</v>
      </c>
      <c r="C15" s="122">
        <v>352</v>
      </c>
      <c r="D15" s="122">
        <v>400</v>
      </c>
      <c r="E15" s="122">
        <v>323</v>
      </c>
      <c r="F15" s="122">
        <v>77</v>
      </c>
      <c r="G15" s="293" t="s">
        <v>128</v>
      </c>
    </row>
    <row r="16" spans="1:7" s="13" customFormat="1" ht="21.75" customHeight="1" hidden="1">
      <c r="A16" s="32" t="s">
        <v>118</v>
      </c>
      <c r="B16" s="122">
        <v>5</v>
      </c>
      <c r="C16" s="122">
        <v>199</v>
      </c>
      <c r="D16" s="122">
        <v>204</v>
      </c>
      <c r="E16" s="122">
        <v>200</v>
      </c>
      <c r="F16" s="122">
        <v>4</v>
      </c>
      <c r="G16" s="293"/>
    </row>
    <row r="17" spans="1:7" s="13" customFormat="1" ht="21.75" customHeight="1" hidden="1">
      <c r="A17" s="32" t="s">
        <v>119</v>
      </c>
      <c r="B17" s="122">
        <v>6</v>
      </c>
      <c r="C17" s="122">
        <v>341</v>
      </c>
      <c r="D17" s="122">
        <v>347</v>
      </c>
      <c r="E17" s="122">
        <v>326</v>
      </c>
      <c r="F17" s="122">
        <v>21</v>
      </c>
      <c r="G17" s="293"/>
    </row>
    <row r="18" spans="1:7" s="13" customFormat="1" ht="41.25" customHeight="1" hidden="1">
      <c r="A18" s="32" t="s">
        <v>120</v>
      </c>
      <c r="B18" s="122">
        <v>212</v>
      </c>
      <c r="C18" s="122">
        <v>211</v>
      </c>
      <c r="D18" s="122">
        <v>423</v>
      </c>
      <c r="E18" s="122">
        <v>231</v>
      </c>
      <c r="F18" s="122">
        <v>192</v>
      </c>
      <c r="G18" s="293"/>
    </row>
    <row r="19" spans="1:7" s="13" customFormat="1" ht="35.25" customHeight="1" hidden="1" thickBot="1">
      <c r="A19" s="32" t="s">
        <v>121</v>
      </c>
      <c r="B19" s="122">
        <v>271</v>
      </c>
      <c r="C19" s="122">
        <v>1103</v>
      </c>
      <c r="D19" s="122">
        <v>1374</v>
      </c>
      <c r="E19" s="122">
        <v>1080</v>
      </c>
      <c r="F19" s="122">
        <v>294</v>
      </c>
      <c r="G19" s="129"/>
    </row>
    <row r="20" spans="1:7" s="13" customFormat="1" ht="21.75" customHeight="1" hidden="1" thickTop="1">
      <c r="A20" s="290" t="s">
        <v>123</v>
      </c>
      <c r="B20" s="290" t="s">
        <v>122</v>
      </c>
      <c r="C20" s="57"/>
      <c r="D20" s="57"/>
      <c r="E20" s="57"/>
      <c r="F20" s="57"/>
      <c r="G20" s="130"/>
    </row>
    <row r="21" spans="1:7" s="13" customFormat="1" ht="21.75" customHeight="1" hidden="1">
      <c r="A21" s="59" t="s">
        <v>117</v>
      </c>
      <c r="B21" s="124"/>
      <c r="C21" s="124"/>
      <c r="D21" s="124"/>
      <c r="E21" s="124"/>
      <c r="F21" s="124"/>
      <c r="G21" s="130"/>
    </row>
    <row r="22" spans="1:7" s="13" customFormat="1" ht="21.75" customHeight="1" hidden="1">
      <c r="A22" s="59" t="s">
        <v>118</v>
      </c>
      <c r="B22" s="124"/>
      <c r="C22" s="124"/>
      <c r="D22" s="124"/>
      <c r="E22" s="124"/>
      <c r="F22" s="124"/>
      <c r="G22" s="130"/>
    </row>
    <row r="23" spans="1:7" s="13" customFormat="1" ht="21.75" customHeight="1" hidden="1">
      <c r="A23" s="59" t="s">
        <v>119</v>
      </c>
      <c r="B23" s="57"/>
      <c r="C23" s="57"/>
      <c r="D23" s="57"/>
      <c r="E23" s="57"/>
      <c r="F23" s="57"/>
      <c r="G23" s="130"/>
    </row>
    <row r="24" spans="1:7" s="13" customFormat="1" ht="21.75" customHeight="1" hidden="1">
      <c r="A24" s="59" t="s">
        <v>120</v>
      </c>
      <c r="B24" s="124"/>
      <c r="C24" s="124"/>
      <c r="D24" s="124"/>
      <c r="E24" s="124"/>
      <c r="F24" s="124"/>
      <c r="G24" s="130"/>
    </row>
    <row r="25" spans="1:7" s="13" customFormat="1" ht="21.75" customHeight="1" hidden="1" thickBot="1">
      <c r="A25" s="59" t="s">
        <v>121</v>
      </c>
      <c r="B25" s="125"/>
      <c r="C25" s="125"/>
      <c r="D25" s="125"/>
      <c r="E25" s="125"/>
      <c r="F25" s="125"/>
      <c r="G25" s="130"/>
    </row>
    <row r="26" spans="1:7" s="13" customFormat="1" ht="21.75" customHeight="1" hidden="1" thickBot="1" thickTop="1">
      <c r="A26" s="59"/>
      <c r="B26" s="125"/>
      <c r="C26" s="125"/>
      <c r="D26" s="125"/>
      <c r="E26" s="125"/>
      <c r="F26" s="125"/>
      <c r="G26" s="130"/>
    </row>
    <row r="27" spans="1:7" s="13" customFormat="1" ht="21.75" customHeight="1">
      <c r="A27" s="291" t="s">
        <v>204</v>
      </c>
      <c r="B27" s="291"/>
      <c r="C27" s="57"/>
      <c r="D27" s="57"/>
      <c r="E27" s="57"/>
      <c r="F27" s="57"/>
      <c r="G27" s="130"/>
    </row>
    <row r="28" spans="1:7" s="13" customFormat="1" ht="18">
      <c r="A28" s="169" t="s">
        <v>130</v>
      </c>
      <c r="B28" s="170"/>
      <c r="C28" s="170"/>
      <c r="D28" s="170"/>
      <c r="E28" s="170"/>
      <c r="F28" s="170"/>
      <c r="G28" s="171"/>
    </row>
    <row r="29" spans="1:7" s="13" customFormat="1" ht="49.5" customHeight="1">
      <c r="A29" s="136" t="s">
        <v>121</v>
      </c>
      <c r="B29" s="137">
        <v>1272</v>
      </c>
      <c r="C29" s="138">
        <v>3723</v>
      </c>
      <c r="D29" s="138">
        <f>SUM(B29:C29)</f>
        <v>4995</v>
      </c>
      <c r="E29" s="137">
        <v>3445</v>
      </c>
      <c r="F29" s="139">
        <f>D29-E29</f>
        <v>1550</v>
      </c>
      <c r="G29" s="131"/>
    </row>
    <row r="30" spans="1:7" s="13" customFormat="1" ht="18">
      <c r="A30" s="169" t="s">
        <v>129</v>
      </c>
      <c r="B30" s="170"/>
      <c r="C30" s="170"/>
      <c r="D30" s="170"/>
      <c r="E30" s="170"/>
      <c r="F30" s="170"/>
      <c r="G30" s="171"/>
    </row>
    <row r="31" spans="1:7" s="146" customFormat="1" ht="49.5" customHeight="1">
      <c r="A31" s="144" t="s">
        <v>121</v>
      </c>
      <c r="B31" s="138">
        <v>428</v>
      </c>
      <c r="C31" s="138">
        <v>925.0000000000001</v>
      </c>
      <c r="D31" s="138">
        <f>SUM(B31:C31)</f>
        <v>1353</v>
      </c>
      <c r="E31" s="138">
        <v>785</v>
      </c>
      <c r="F31" s="139">
        <f>D31-E31</f>
        <v>568</v>
      </c>
      <c r="G31" s="145"/>
    </row>
    <row r="33" spans="1:7" ht="85.5" customHeight="1">
      <c r="A33" s="288"/>
      <c r="B33" s="288"/>
      <c r="C33" s="288"/>
      <c r="D33" s="288"/>
      <c r="E33" s="288"/>
      <c r="F33" s="288"/>
      <c r="G33" s="288"/>
    </row>
  </sheetData>
  <sheetProtection/>
  <mergeCells count="9">
    <mergeCell ref="A33:G33"/>
    <mergeCell ref="A2:F2"/>
    <mergeCell ref="A5:A6"/>
    <mergeCell ref="A20:B20"/>
    <mergeCell ref="A27:B27"/>
    <mergeCell ref="G9:G13"/>
    <mergeCell ref="G15:G18"/>
    <mergeCell ref="A4:F4"/>
    <mergeCell ref="A3:F3"/>
  </mergeCells>
  <printOptions horizontalCentered="1" verticalCentered="1"/>
  <pageMargins left="0.45" right="0.45" top="0.5" bottom="0.5" header="0.3" footer="0.3"/>
  <pageSetup horizontalDpi="600" verticalDpi="600" orientation="landscape" paperSize="9" r:id="rId1"/>
  <headerFooter>
    <oddFooter>&amp;L&amp;A</oddFooter>
  </headerFooter>
</worksheet>
</file>

<file path=xl/worksheets/sheet14.xml><?xml version="1.0" encoding="utf-8"?>
<worksheet xmlns="http://schemas.openxmlformats.org/spreadsheetml/2006/main" xmlns:r="http://schemas.openxmlformats.org/officeDocument/2006/relationships">
  <dimension ref="B2:L9"/>
  <sheetViews>
    <sheetView tabSelected="1" zoomScalePageLayoutView="0" workbookViewId="0" topLeftCell="A1">
      <selection activeCell="F13" sqref="F13"/>
    </sheetView>
  </sheetViews>
  <sheetFormatPr defaultColWidth="9.140625" defaultRowHeight="15"/>
  <cols>
    <col min="1" max="1" width="3.8515625" style="0" customWidth="1"/>
    <col min="4" max="4" width="10.00390625" style="0" customWidth="1"/>
    <col min="5" max="5" width="10.28125" style="0" customWidth="1"/>
    <col min="6" max="6" width="12.8515625" style="0" customWidth="1"/>
    <col min="7" max="7" width="10.8515625" style="0" customWidth="1"/>
    <col min="8" max="8" width="11.7109375" style="0" customWidth="1"/>
    <col min="9" max="9" width="12.28125" style="0" customWidth="1"/>
    <col min="10" max="10" width="12.421875" style="0" customWidth="1"/>
  </cols>
  <sheetData>
    <row r="2" spans="2:12" ht="19.5" thickBot="1">
      <c r="B2" s="349" t="s">
        <v>391</v>
      </c>
      <c r="C2" s="322"/>
      <c r="D2" s="322"/>
      <c r="E2" s="322"/>
      <c r="F2" s="322"/>
      <c r="G2" s="322"/>
      <c r="H2" s="322"/>
      <c r="I2" s="322"/>
      <c r="J2" s="323"/>
      <c r="K2" s="324"/>
      <c r="L2" s="349" t="s">
        <v>392</v>
      </c>
    </row>
    <row r="3" spans="2:11" ht="94.5">
      <c r="B3" s="325" t="s">
        <v>393</v>
      </c>
      <c r="C3" s="326" t="s">
        <v>48</v>
      </c>
      <c r="D3" s="327" t="s">
        <v>394</v>
      </c>
      <c r="E3" s="328" t="s">
        <v>395</v>
      </c>
      <c r="F3" s="328" t="s">
        <v>396</v>
      </c>
      <c r="G3" s="327" t="s">
        <v>397</v>
      </c>
      <c r="H3" s="328" t="s">
        <v>398</v>
      </c>
      <c r="I3" s="328" t="s">
        <v>399</v>
      </c>
      <c r="J3" s="328" t="s">
        <v>400</v>
      </c>
      <c r="K3" s="329" t="s">
        <v>401</v>
      </c>
    </row>
    <row r="4" spans="2:11" ht="39" thickBot="1">
      <c r="B4" s="330"/>
      <c r="C4" s="331"/>
      <c r="D4" s="332" t="s">
        <v>56</v>
      </c>
      <c r="E4" s="332" t="s">
        <v>57</v>
      </c>
      <c r="F4" s="332" t="s">
        <v>402</v>
      </c>
      <c r="G4" s="332" t="s">
        <v>59</v>
      </c>
      <c r="H4" s="332" t="s">
        <v>403</v>
      </c>
      <c r="I4" s="332" t="s">
        <v>404</v>
      </c>
      <c r="J4" s="332" t="s">
        <v>405</v>
      </c>
      <c r="K4" s="333" t="s">
        <v>406</v>
      </c>
    </row>
    <row r="5" spans="2:11" ht="15.75">
      <c r="B5" s="334" t="s">
        <v>407</v>
      </c>
      <c r="C5" s="335" t="s">
        <v>408</v>
      </c>
      <c r="D5" s="336">
        <v>900.405737</v>
      </c>
      <c r="E5" s="336">
        <v>577.283458</v>
      </c>
      <c r="F5" s="336">
        <v>64.11370277619632</v>
      </c>
      <c r="G5" s="336">
        <v>622.98</v>
      </c>
      <c r="H5" s="336">
        <v>267.48</v>
      </c>
      <c r="I5" s="336">
        <v>42.93556775498411</v>
      </c>
      <c r="J5" s="336">
        <v>27.5275822957029</v>
      </c>
      <c r="K5" s="337">
        <v>72.4724177042971</v>
      </c>
    </row>
    <row r="6" spans="2:11" ht="15.75">
      <c r="B6" s="338"/>
      <c r="C6" s="339" t="s">
        <v>409</v>
      </c>
      <c r="D6" s="340">
        <v>1170.8014780000003</v>
      </c>
      <c r="E6" s="340">
        <v>1002.3147459999999</v>
      </c>
      <c r="F6" s="340">
        <v>85.609282601196</v>
      </c>
      <c r="G6" s="340">
        <v>328.07</v>
      </c>
      <c r="H6" s="340">
        <v>370.83</v>
      </c>
      <c r="I6" s="340">
        <v>113.03380376139238</v>
      </c>
      <c r="J6" s="340">
        <v>96.76742849697172</v>
      </c>
      <c r="K6" s="341">
        <v>3.2325715030282822</v>
      </c>
    </row>
    <row r="7" spans="2:11" ht="15.75">
      <c r="B7" s="338"/>
      <c r="C7" s="339" t="s">
        <v>410</v>
      </c>
      <c r="D7" s="340">
        <v>1050.3814139999995</v>
      </c>
      <c r="E7" s="340">
        <v>1177.8838779999996</v>
      </c>
      <c r="F7" s="340">
        <v>112.13868241579532</v>
      </c>
      <c r="G7" s="340">
        <v>844.41</v>
      </c>
      <c r="H7" s="340">
        <v>907.13</v>
      </c>
      <c r="I7" s="340">
        <v>107.4276713918594</v>
      </c>
      <c r="J7" s="340">
        <v>120.46797524880141</v>
      </c>
      <c r="K7" s="341">
        <v>-20.46797524880141</v>
      </c>
    </row>
    <row r="8" spans="2:11" ht="15.75">
      <c r="B8" s="338"/>
      <c r="C8" s="342" t="s">
        <v>407</v>
      </c>
      <c r="D8" s="343">
        <v>3121.588629</v>
      </c>
      <c r="E8" s="343">
        <v>2757.4820819999995</v>
      </c>
      <c r="F8" s="343">
        <v>88.33585746637469</v>
      </c>
      <c r="G8" s="343">
        <v>1795.46</v>
      </c>
      <c r="H8" s="343">
        <v>1545.44</v>
      </c>
      <c r="I8" s="343">
        <v>86.07487774720684</v>
      </c>
      <c r="J8" s="343">
        <v>76.0349813211289</v>
      </c>
      <c r="K8" s="344">
        <v>23.965018678871104</v>
      </c>
    </row>
    <row r="9" spans="2:11" ht="32.25" thickBot="1">
      <c r="B9" s="345" t="s">
        <v>411</v>
      </c>
      <c r="C9" s="346" t="s">
        <v>213</v>
      </c>
      <c r="D9" s="347">
        <v>3121.588629</v>
      </c>
      <c r="E9" s="347">
        <v>2757.4820819999995</v>
      </c>
      <c r="F9" s="347">
        <v>88.33585746637469</v>
      </c>
      <c r="G9" s="347">
        <v>1795.46</v>
      </c>
      <c r="H9" s="347">
        <v>1545.44</v>
      </c>
      <c r="I9" s="347">
        <v>86.07487774720684</v>
      </c>
      <c r="J9" s="347">
        <v>76.0349813211289</v>
      </c>
      <c r="K9" s="348">
        <v>23.965018678871104</v>
      </c>
    </row>
  </sheetData>
  <sheetProtection/>
  <mergeCells count="3">
    <mergeCell ref="B3:B4"/>
    <mergeCell ref="C3:C4"/>
    <mergeCell ref="B5:B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22"/>
  <sheetViews>
    <sheetView view="pageBreakPreview" zoomScale="60" zoomScalePageLayoutView="0" workbookViewId="0" topLeftCell="A7">
      <selection activeCell="C7" sqref="C7"/>
    </sheetView>
  </sheetViews>
  <sheetFormatPr defaultColWidth="9.140625" defaultRowHeight="15"/>
  <cols>
    <col min="2" max="2" width="20.57421875" style="0" customWidth="1"/>
    <col min="3" max="8" width="18.421875" style="0" customWidth="1"/>
  </cols>
  <sheetData>
    <row r="1" spans="1:8" ht="15.75">
      <c r="A1" s="172"/>
      <c r="B1" s="295" t="s">
        <v>103</v>
      </c>
      <c r="C1" s="295"/>
      <c r="D1" s="295"/>
      <c r="E1" s="295"/>
      <c r="F1" s="295"/>
      <c r="G1" s="295"/>
      <c r="H1" s="172"/>
    </row>
    <row r="2" spans="1:8" ht="15.75">
      <c r="A2" s="172"/>
      <c r="B2" s="174"/>
      <c r="C2" s="173"/>
      <c r="D2" s="173"/>
      <c r="E2" s="173"/>
      <c r="F2" s="173"/>
      <c r="G2" s="175"/>
      <c r="H2" s="172"/>
    </row>
    <row r="3" spans="1:8" ht="113.25" customHeight="1">
      <c r="A3" s="176" t="s">
        <v>2</v>
      </c>
      <c r="B3" s="176" t="s">
        <v>100</v>
      </c>
      <c r="C3" s="176" t="s">
        <v>205</v>
      </c>
      <c r="D3" s="176" t="s">
        <v>206</v>
      </c>
      <c r="E3" s="187" t="s">
        <v>207</v>
      </c>
      <c r="F3" s="187" t="s">
        <v>208</v>
      </c>
      <c r="G3" s="187" t="s">
        <v>209</v>
      </c>
      <c r="H3" s="176" t="s">
        <v>210</v>
      </c>
    </row>
    <row r="4" spans="1:8" ht="30" customHeight="1">
      <c r="A4" s="296" t="s">
        <v>211</v>
      </c>
      <c r="B4" s="177" t="s">
        <v>201</v>
      </c>
      <c r="C4" s="178">
        <v>2625391</v>
      </c>
      <c r="D4" s="178">
        <v>1842</v>
      </c>
      <c r="E4" s="178"/>
      <c r="F4" s="178"/>
      <c r="G4" s="178"/>
      <c r="H4" s="179">
        <f>C4+F4</f>
        <v>2625391</v>
      </c>
    </row>
    <row r="5" spans="1:8" ht="30" customHeight="1">
      <c r="A5" s="296"/>
      <c r="B5" s="177" t="s">
        <v>202</v>
      </c>
      <c r="C5" s="297">
        <v>344359</v>
      </c>
      <c r="D5" s="178">
        <v>701</v>
      </c>
      <c r="E5" s="178"/>
      <c r="F5" s="178"/>
      <c r="G5" s="178"/>
      <c r="H5" s="179">
        <f>C5+F5</f>
        <v>344359</v>
      </c>
    </row>
    <row r="6" spans="1:8" ht="30" customHeight="1">
      <c r="A6" s="296"/>
      <c r="B6" s="177" t="s">
        <v>212</v>
      </c>
      <c r="C6" s="298"/>
      <c r="D6" s="178">
        <v>59</v>
      </c>
      <c r="E6" s="178"/>
      <c r="F6" s="178"/>
      <c r="G6" s="178"/>
      <c r="H6" s="179">
        <f>C6+F6</f>
        <v>0</v>
      </c>
    </row>
    <row r="7" spans="1:8" ht="33.75" customHeight="1">
      <c r="A7" s="296"/>
      <c r="B7" s="177" t="s">
        <v>101</v>
      </c>
      <c r="C7" s="178">
        <v>161289</v>
      </c>
      <c r="D7" s="178">
        <v>15871</v>
      </c>
      <c r="E7" s="178"/>
      <c r="F7" s="178"/>
      <c r="G7" s="178"/>
      <c r="H7" s="179">
        <f>C7+F7</f>
        <v>161289</v>
      </c>
    </row>
    <row r="8" spans="1:8" ht="30" customHeight="1">
      <c r="A8" s="296"/>
      <c r="B8" s="177" t="s">
        <v>102</v>
      </c>
      <c r="C8" s="178">
        <v>2207</v>
      </c>
      <c r="D8" s="178">
        <v>72</v>
      </c>
      <c r="E8" s="178"/>
      <c r="F8" s="178"/>
      <c r="G8" s="178"/>
      <c r="H8" s="179">
        <f>C8+F8</f>
        <v>2207</v>
      </c>
    </row>
    <row r="9" spans="1:8" ht="30" customHeight="1">
      <c r="A9" s="296"/>
      <c r="B9" s="177" t="s">
        <v>213</v>
      </c>
      <c r="C9" s="180">
        <f aca="true" t="shared" si="0" ref="C9:H9">SUM(C4:C8)</f>
        <v>3133246</v>
      </c>
      <c r="D9" s="180">
        <f t="shared" si="0"/>
        <v>18545</v>
      </c>
      <c r="E9" s="180">
        <f t="shared" si="0"/>
        <v>0</v>
      </c>
      <c r="F9" s="180">
        <f t="shared" si="0"/>
        <v>0</v>
      </c>
      <c r="G9" s="180">
        <f t="shared" si="0"/>
        <v>0</v>
      </c>
      <c r="H9" s="181">
        <f t="shared" si="0"/>
        <v>3133246</v>
      </c>
    </row>
    <row r="10" spans="1:8" ht="30" customHeight="1">
      <c r="A10" s="296" t="s">
        <v>214</v>
      </c>
      <c r="B10" s="177" t="s">
        <v>201</v>
      </c>
      <c r="C10" s="182">
        <f>H4</f>
        <v>2625391</v>
      </c>
      <c r="D10" s="178">
        <f>G4</f>
        <v>0</v>
      </c>
      <c r="E10" s="182"/>
      <c r="F10" s="182"/>
      <c r="G10" s="182"/>
      <c r="H10" s="179">
        <f>C10+F10</f>
        <v>2625391</v>
      </c>
    </row>
    <row r="11" spans="1:8" ht="30" customHeight="1">
      <c r="A11" s="296"/>
      <c r="B11" s="177" t="s">
        <v>202</v>
      </c>
      <c r="C11" s="182">
        <f>H5</f>
        <v>344359</v>
      </c>
      <c r="D11" s="178">
        <f>G5</f>
        <v>0</v>
      </c>
      <c r="E11" s="182"/>
      <c r="F11" s="182"/>
      <c r="G11" s="182"/>
      <c r="H11" s="179">
        <f>C11+F11</f>
        <v>344359</v>
      </c>
    </row>
    <row r="12" spans="1:8" ht="30" customHeight="1">
      <c r="A12" s="296"/>
      <c r="B12" s="177" t="s">
        <v>212</v>
      </c>
      <c r="C12" s="182">
        <f>H6</f>
        <v>0</v>
      </c>
      <c r="D12" s="178">
        <f>G6</f>
        <v>0</v>
      </c>
      <c r="E12" s="182"/>
      <c r="F12" s="182"/>
      <c r="G12" s="182"/>
      <c r="H12" s="179">
        <f>C12+F12</f>
        <v>0</v>
      </c>
    </row>
    <row r="13" spans="1:8" ht="35.25" customHeight="1">
      <c r="A13" s="296"/>
      <c r="B13" s="177" t="s">
        <v>101</v>
      </c>
      <c r="C13" s="182">
        <f>H7</f>
        <v>161289</v>
      </c>
      <c r="D13" s="178">
        <f>G7</f>
        <v>0</v>
      </c>
      <c r="E13" s="182"/>
      <c r="F13" s="182"/>
      <c r="G13" s="182"/>
      <c r="H13" s="179">
        <f>C13+F13</f>
        <v>161289</v>
      </c>
    </row>
    <row r="14" spans="1:8" ht="30" customHeight="1">
      <c r="A14" s="296"/>
      <c r="B14" s="177" t="s">
        <v>102</v>
      </c>
      <c r="C14" s="182">
        <f>H8</f>
        <v>2207</v>
      </c>
      <c r="D14" s="178">
        <f>G8</f>
        <v>0</v>
      </c>
      <c r="E14" s="182"/>
      <c r="F14" s="182"/>
      <c r="G14" s="182"/>
      <c r="H14" s="179">
        <f>C14+F14</f>
        <v>2207</v>
      </c>
    </row>
    <row r="15" spans="1:8" ht="30" customHeight="1">
      <c r="A15" s="296"/>
      <c r="B15" s="177" t="s">
        <v>213</v>
      </c>
      <c r="C15" s="180">
        <f aca="true" t="shared" si="1" ref="C15:H15">SUM(C10:C14)</f>
        <v>3133246</v>
      </c>
      <c r="D15" s="180">
        <f t="shared" si="1"/>
        <v>0</v>
      </c>
      <c r="E15" s="180">
        <f t="shared" si="1"/>
        <v>0</v>
      </c>
      <c r="F15" s="180">
        <f t="shared" si="1"/>
        <v>0</v>
      </c>
      <c r="G15" s="180">
        <f t="shared" si="1"/>
        <v>0</v>
      </c>
      <c r="H15" s="180">
        <f t="shared" si="1"/>
        <v>3133246</v>
      </c>
    </row>
    <row r="16" spans="1:8" ht="30" customHeight="1">
      <c r="A16" s="296" t="s">
        <v>215</v>
      </c>
      <c r="B16" s="177" t="s">
        <v>201</v>
      </c>
      <c r="C16" s="178">
        <v>2558658</v>
      </c>
      <c r="D16" s="178">
        <v>1401</v>
      </c>
      <c r="E16" s="179">
        <f aca="true" t="shared" si="2" ref="E16:F21">E4+E10</f>
        <v>0</v>
      </c>
      <c r="F16" s="179">
        <f t="shared" si="2"/>
        <v>0</v>
      </c>
      <c r="G16" s="183">
        <f>G10</f>
        <v>0</v>
      </c>
      <c r="H16" s="183">
        <f>H10</f>
        <v>2625391</v>
      </c>
    </row>
    <row r="17" spans="1:8" ht="30" customHeight="1">
      <c r="A17" s="296"/>
      <c r="B17" s="177" t="s">
        <v>202</v>
      </c>
      <c r="C17" s="297">
        <v>327495</v>
      </c>
      <c r="D17" s="178">
        <v>379</v>
      </c>
      <c r="E17" s="179">
        <f t="shared" si="2"/>
        <v>0</v>
      </c>
      <c r="F17" s="179">
        <f t="shared" si="2"/>
        <v>0</v>
      </c>
      <c r="G17" s="183">
        <f aca="true" t="shared" si="3" ref="G17:H21">G11</f>
        <v>0</v>
      </c>
      <c r="H17" s="299">
        <f t="shared" si="3"/>
        <v>344359</v>
      </c>
    </row>
    <row r="18" spans="1:8" ht="30" customHeight="1">
      <c r="A18" s="296"/>
      <c r="B18" s="177" t="s">
        <v>212</v>
      </c>
      <c r="C18" s="298"/>
      <c r="D18" s="178">
        <v>36</v>
      </c>
      <c r="E18" s="179">
        <f t="shared" si="2"/>
        <v>0</v>
      </c>
      <c r="F18" s="179">
        <f t="shared" si="2"/>
        <v>0</v>
      </c>
      <c r="G18" s="183">
        <f t="shared" si="3"/>
        <v>0</v>
      </c>
      <c r="H18" s="300"/>
    </row>
    <row r="19" spans="1:8" ht="37.5" customHeight="1">
      <c r="A19" s="296"/>
      <c r="B19" s="177" t="s">
        <v>101</v>
      </c>
      <c r="C19" s="178">
        <v>150719</v>
      </c>
      <c r="D19" s="178">
        <v>13902</v>
      </c>
      <c r="E19" s="179">
        <f t="shared" si="2"/>
        <v>0</v>
      </c>
      <c r="F19" s="179">
        <f t="shared" si="2"/>
        <v>0</v>
      </c>
      <c r="G19" s="183">
        <f t="shared" si="3"/>
        <v>0</v>
      </c>
      <c r="H19" s="183">
        <f t="shared" si="3"/>
        <v>161289</v>
      </c>
    </row>
    <row r="20" spans="1:8" ht="30" customHeight="1">
      <c r="A20" s="296"/>
      <c r="B20" s="177" t="s">
        <v>102</v>
      </c>
      <c r="C20" s="178">
        <v>2081</v>
      </c>
      <c r="D20" s="178">
        <v>42</v>
      </c>
      <c r="E20" s="179">
        <f t="shared" si="2"/>
        <v>0</v>
      </c>
      <c r="F20" s="179">
        <f t="shared" si="2"/>
        <v>0</v>
      </c>
      <c r="G20" s="183">
        <f t="shared" si="3"/>
        <v>0</v>
      </c>
      <c r="H20" s="183">
        <f t="shared" si="3"/>
        <v>2207</v>
      </c>
    </row>
    <row r="21" spans="1:8" ht="30" customHeight="1">
      <c r="A21" s="296"/>
      <c r="B21" s="177" t="s">
        <v>213</v>
      </c>
      <c r="C21" s="180">
        <f>SUM(C16:C20)</f>
        <v>3038953</v>
      </c>
      <c r="D21" s="180">
        <f>SUM(D16:D20)</f>
        <v>15760</v>
      </c>
      <c r="E21" s="180">
        <f t="shared" si="2"/>
        <v>0</v>
      </c>
      <c r="F21" s="180">
        <f t="shared" si="2"/>
        <v>0</v>
      </c>
      <c r="G21" s="180">
        <f t="shared" si="3"/>
        <v>0</v>
      </c>
      <c r="H21" s="180">
        <f t="shared" si="3"/>
        <v>3133246</v>
      </c>
    </row>
    <row r="22" spans="1:8" ht="43.5" customHeight="1">
      <c r="A22" s="184"/>
      <c r="B22" s="294"/>
      <c r="C22" s="294"/>
      <c r="D22" s="294"/>
      <c r="E22" s="294"/>
      <c r="F22" s="294"/>
      <c r="G22" s="294"/>
      <c r="H22" s="294"/>
    </row>
  </sheetData>
  <sheetProtection/>
  <mergeCells count="8">
    <mergeCell ref="B22:H22"/>
    <mergeCell ref="B1:G1"/>
    <mergeCell ref="A4:A9"/>
    <mergeCell ref="C5:C6"/>
    <mergeCell ref="A10:A15"/>
    <mergeCell ref="A16:A21"/>
    <mergeCell ref="C17:C18"/>
    <mergeCell ref="H17:H18"/>
  </mergeCells>
  <printOptions horizontalCentered="1" verticalCentered="1"/>
  <pageMargins left="0.45" right="0.45" top="0.5" bottom="0.5" header="0.3" footer="0.3"/>
  <pageSetup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tabColor rgb="FFC00000"/>
  </sheetPr>
  <dimension ref="A1:F21"/>
  <sheetViews>
    <sheetView view="pageBreakPreview" zoomScaleSheetLayoutView="100" zoomScalePageLayoutView="0" workbookViewId="0" topLeftCell="A1">
      <selection activeCell="C7" sqref="C7:C13"/>
    </sheetView>
  </sheetViews>
  <sheetFormatPr defaultColWidth="9.140625" defaultRowHeight="15"/>
  <cols>
    <col min="1" max="1" width="4.8515625" style="1" customWidth="1"/>
    <col min="2" max="2" width="31.421875" style="1" customWidth="1"/>
    <col min="3" max="3" width="76.140625" style="1" customWidth="1"/>
    <col min="4" max="4" width="17.28125" style="1" customWidth="1"/>
    <col min="5" max="5" width="17.140625" style="1" customWidth="1"/>
    <col min="6" max="16384" width="9.140625" style="1" customWidth="1"/>
  </cols>
  <sheetData>
    <row r="1" spans="1:5" s="12" customFormat="1" ht="18">
      <c r="A1" s="243" t="str">
        <f>'MG COVER PAGE'!A1</f>
        <v>Name of Distribution Licensee: M G V C L</v>
      </c>
      <c r="B1" s="243"/>
      <c r="C1" s="243"/>
      <c r="D1" s="243"/>
      <c r="E1" s="243"/>
    </row>
    <row r="2" spans="1:5" s="12" customFormat="1" ht="18">
      <c r="A2" s="243" t="str">
        <f>'MG COVER PAGE'!A2</f>
        <v>Quarter :   Q-I  ( APRIL-MAY-JUNE- 2020)</v>
      </c>
      <c r="B2" s="243"/>
      <c r="C2" s="243"/>
      <c r="D2" s="243"/>
      <c r="E2" s="243"/>
    </row>
    <row r="3" spans="1:5" s="12" customFormat="1" ht="18">
      <c r="A3" s="243" t="str">
        <f>'MG COVER PAGE'!A3</f>
        <v>Year: 2020-21</v>
      </c>
      <c r="B3" s="243"/>
      <c r="C3" s="243"/>
      <c r="D3" s="243"/>
      <c r="E3" s="243"/>
    </row>
    <row r="4" spans="1:5" s="8" customFormat="1" ht="18">
      <c r="A4" s="94" t="s">
        <v>65</v>
      </c>
      <c r="B4" s="95"/>
      <c r="C4" s="95"/>
      <c r="D4" s="95"/>
      <c r="E4" s="95"/>
    </row>
    <row r="5" spans="1:6" s="5" customFormat="1" ht="19.5" customHeight="1">
      <c r="A5" s="301" t="s">
        <v>66</v>
      </c>
      <c r="B5" s="301"/>
      <c r="C5" s="301"/>
      <c r="D5" s="301"/>
      <c r="E5" s="301"/>
      <c r="F5" s="9"/>
    </row>
    <row r="6" spans="1:6" s="5" customFormat="1" ht="90">
      <c r="A6" s="49" t="s">
        <v>157</v>
      </c>
      <c r="B6" s="49" t="s">
        <v>67</v>
      </c>
      <c r="C6" s="49" t="s">
        <v>68</v>
      </c>
      <c r="D6" s="49" t="s">
        <v>69</v>
      </c>
      <c r="E6" s="49" t="s">
        <v>70</v>
      </c>
      <c r="F6" s="9"/>
    </row>
    <row r="7" spans="1:6" s="5" customFormat="1" ht="45" customHeight="1">
      <c r="A7" s="302">
        <v>1</v>
      </c>
      <c r="B7" s="132" t="s">
        <v>71</v>
      </c>
      <c r="C7" s="303" t="s">
        <v>72</v>
      </c>
      <c r="D7" s="97">
        <v>0</v>
      </c>
      <c r="E7" s="97">
        <v>0</v>
      </c>
      <c r="F7" s="9"/>
    </row>
    <row r="8" spans="1:6" s="5" customFormat="1" ht="18">
      <c r="A8" s="302"/>
      <c r="B8" s="133" t="s">
        <v>73</v>
      </c>
      <c r="C8" s="303"/>
      <c r="D8" s="97">
        <v>0</v>
      </c>
      <c r="E8" s="97">
        <v>0</v>
      </c>
      <c r="F8" s="9"/>
    </row>
    <row r="9" spans="1:6" s="5" customFormat="1" ht="18">
      <c r="A9" s="302"/>
      <c r="B9" s="133" t="s">
        <v>74</v>
      </c>
      <c r="C9" s="303"/>
      <c r="D9" s="97">
        <v>0</v>
      </c>
      <c r="E9" s="97">
        <v>0</v>
      </c>
      <c r="F9" s="9"/>
    </row>
    <row r="10" spans="1:6" s="5" customFormat="1" ht="18">
      <c r="A10" s="302"/>
      <c r="B10" s="133" t="s">
        <v>75</v>
      </c>
      <c r="C10" s="303"/>
      <c r="D10" s="97">
        <v>0</v>
      </c>
      <c r="E10" s="97">
        <v>0</v>
      </c>
      <c r="F10" s="9"/>
    </row>
    <row r="11" spans="1:6" s="5" customFormat="1" ht="36">
      <c r="A11" s="302"/>
      <c r="B11" s="134" t="s">
        <v>76</v>
      </c>
      <c r="C11" s="303"/>
      <c r="D11" s="97">
        <v>0</v>
      </c>
      <c r="E11" s="97">
        <v>0</v>
      </c>
      <c r="F11" s="9"/>
    </row>
    <row r="12" spans="1:6" s="5" customFormat="1" ht="36">
      <c r="A12" s="302"/>
      <c r="B12" s="134" t="s">
        <v>77</v>
      </c>
      <c r="C12" s="303"/>
      <c r="D12" s="97">
        <v>0</v>
      </c>
      <c r="E12" s="97">
        <v>0</v>
      </c>
      <c r="F12" s="9"/>
    </row>
    <row r="13" spans="1:6" s="5" customFormat="1" ht="36">
      <c r="A13" s="302"/>
      <c r="B13" s="134" t="s">
        <v>78</v>
      </c>
      <c r="C13" s="303"/>
      <c r="D13" s="97">
        <v>0</v>
      </c>
      <c r="E13" s="97">
        <v>0</v>
      </c>
      <c r="F13" s="9"/>
    </row>
    <row r="14" spans="1:6" s="5" customFormat="1" ht="18">
      <c r="A14" s="97">
        <v>2</v>
      </c>
      <c r="B14" s="132" t="s">
        <v>79</v>
      </c>
      <c r="C14" s="132" t="s">
        <v>80</v>
      </c>
      <c r="D14" s="97">
        <v>0</v>
      </c>
      <c r="E14" s="97">
        <v>0</v>
      </c>
      <c r="F14" s="9"/>
    </row>
    <row r="15" spans="1:6" s="5" customFormat="1" ht="36">
      <c r="A15" s="97">
        <v>3</v>
      </c>
      <c r="B15" s="132" t="s">
        <v>81</v>
      </c>
      <c r="C15" s="132" t="s">
        <v>82</v>
      </c>
      <c r="D15" s="97">
        <v>0</v>
      </c>
      <c r="E15" s="97">
        <v>0</v>
      </c>
      <c r="F15" s="9"/>
    </row>
    <row r="16" spans="1:6" s="5" customFormat="1" ht="36">
      <c r="A16" s="48">
        <v>4</v>
      </c>
      <c r="B16" s="132" t="s">
        <v>83</v>
      </c>
      <c r="C16" s="132" t="s">
        <v>84</v>
      </c>
      <c r="D16" s="97">
        <v>0</v>
      </c>
      <c r="E16" s="97">
        <v>0</v>
      </c>
      <c r="F16" s="9"/>
    </row>
    <row r="17" spans="1:6" s="5" customFormat="1" ht="36">
      <c r="A17" s="48">
        <v>5</v>
      </c>
      <c r="B17" s="132" t="s">
        <v>85</v>
      </c>
      <c r="C17" s="132" t="s">
        <v>86</v>
      </c>
      <c r="D17" s="97">
        <v>0</v>
      </c>
      <c r="E17" s="97">
        <v>0</v>
      </c>
      <c r="F17" s="9"/>
    </row>
    <row r="18" spans="1:6" s="5" customFormat="1" ht="36">
      <c r="A18" s="48">
        <v>6</v>
      </c>
      <c r="B18" s="132" t="s">
        <v>87</v>
      </c>
      <c r="C18" s="132" t="s">
        <v>88</v>
      </c>
      <c r="D18" s="97">
        <v>0</v>
      </c>
      <c r="E18" s="97">
        <v>0</v>
      </c>
      <c r="F18" s="9"/>
    </row>
    <row r="19" spans="1:6" s="5" customFormat="1" ht="18">
      <c r="A19" s="48">
        <v>7</v>
      </c>
      <c r="B19" s="132" t="s">
        <v>89</v>
      </c>
      <c r="C19" s="132" t="s">
        <v>90</v>
      </c>
      <c r="D19" s="97">
        <v>0</v>
      </c>
      <c r="E19" s="97">
        <v>0</v>
      </c>
      <c r="F19" s="9"/>
    </row>
    <row r="20" spans="1:6" s="5" customFormat="1" ht="18">
      <c r="A20" s="210" t="s">
        <v>91</v>
      </c>
      <c r="B20" s="210"/>
      <c r="C20" s="210"/>
      <c r="D20" s="135">
        <f>SUM(D7:D19)</f>
        <v>0</v>
      </c>
      <c r="E20" s="135">
        <f>SUM(E7:E19)</f>
        <v>0</v>
      </c>
      <c r="F20" s="9"/>
    </row>
    <row r="21" ht="15">
      <c r="A21" s="3"/>
    </row>
  </sheetData>
  <sheetProtection/>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horizontalDpi="600" verticalDpi="600" orientation="landscape" paperSize="9" scale="90" r:id="rId1"/>
  <headerFooter>
    <oddFooter>&amp;L&amp;A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1:J17"/>
  <sheetViews>
    <sheetView view="pageBreakPreview" zoomScale="60" zoomScalePageLayoutView="0" workbookViewId="0" topLeftCell="A4">
      <selection activeCell="P13" sqref="P13"/>
    </sheetView>
  </sheetViews>
  <sheetFormatPr defaultColWidth="9.140625" defaultRowHeight="15"/>
  <cols>
    <col min="1" max="1" width="5.28125" style="0" customWidth="1"/>
    <col min="2" max="2" width="16.7109375" style="0" customWidth="1"/>
    <col min="3" max="10" width="10.7109375" style="0" customWidth="1"/>
    <col min="11" max="11" width="4.140625" style="0" customWidth="1"/>
  </cols>
  <sheetData>
    <row r="1" spans="1:10" ht="18">
      <c r="A1" s="223" t="str">
        <f>'MG COVER PAGE'!A1</f>
        <v>Name of Distribution Licensee: M G V C L</v>
      </c>
      <c r="B1" s="224"/>
      <c r="C1" s="224"/>
      <c r="D1" s="224"/>
      <c r="E1" s="224"/>
      <c r="F1" s="224"/>
      <c r="G1" s="224"/>
      <c r="H1" s="224"/>
      <c r="I1" s="224"/>
      <c r="J1" s="225"/>
    </row>
    <row r="2" spans="1:10" ht="18">
      <c r="A2" s="226" t="str">
        <f>'MG COVER PAGE'!A2</f>
        <v>Quarter :   Q-I  ( APRIL-MAY-JUNE- 2020)</v>
      </c>
      <c r="B2" s="227"/>
      <c r="C2" s="227"/>
      <c r="D2" s="227"/>
      <c r="E2" s="227"/>
      <c r="F2" s="227"/>
      <c r="G2" s="227"/>
      <c r="H2" s="227"/>
      <c r="I2" s="227"/>
      <c r="J2" s="228"/>
    </row>
    <row r="3" spans="1:10" ht="18.75" thickBot="1">
      <c r="A3" s="229" t="str">
        <f>'MG COVER PAGE'!A3</f>
        <v>Year: 2020-21</v>
      </c>
      <c r="B3" s="230"/>
      <c r="C3" s="230"/>
      <c r="D3" s="230"/>
      <c r="E3" s="230"/>
      <c r="F3" s="230"/>
      <c r="G3" s="230"/>
      <c r="H3" s="230"/>
      <c r="I3" s="230"/>
      <c r="J3" s="231"/>
    </row>
    <row r="4" spans="1:10" ht="24" customHeight="1" thickBot="1">
      <c r="A4" s="232" t="s">
        <v>0</v>
      </c>
      <c r="B4" s="233"/>
      <c r="C4" s="233"/>
      <c r="D4" s="233"/>
      <c r="E4" s="233"/>
      <c r="F4" s="233"/>
      <c r="G4" s="233"/>
      <c r="H4" s="233"/>
      <c r="I4" s="233"/>
      <c r="J4" s="234"/>
    </row>
    <row r="5" spans="1:10" ht="27" customHeight="1" thickBot="1">
      <c r="A5" s="204" t="s">
        <v>219</v>
      </c>
      <c r="B5" s="205"/>
      <c r="C5" s="205"/>
      <c r="D5" s="205"/>
      <c r="E5" s="205"/>
      <c r="F5" s="205"/>
      <c r="G5" s="205"/>
      <c r="H5" s="205"/>
      <c r="I5" s="205"/>
      <c r="J5" s="206"/>
    </row>
    <row r="6" spans="1:10" ht="76.5" customHeight="1">
      <c r="A6" s="214" t="s">
        <v>1</v>
      </c>
      <c r="B6" s="211" t="s">
        <v>2</v>
      </c>
      <c r="C6" s="207" t="s">
        <v>3</v>
      </c>
      <c r="D6" s="207"/>
      <c r="E6" s="207"/>
      <c r="F6" s="207"/>
      <c r="G6" s="207"/>
      <c r="H6" s="208" t="s">
        <v>4</v>
      </c>
      <c r="I6" s="208"/>
      <c r="J6" s="209"/>
    </row>
    <row r="7" spans="1:10" ht="18">
      <c r="A7" s="215"/>
      <c r="B7" s="212"/>
      <c r="C7" s="210" t="s">
        <v>5</v>
      </c>
      <c r="D7" s="210"/>
      <c r="E7" s="210" t="s">
        <v>6</v>
      </c>
      <c r="F7" s="210"/>
      <c r="G7" s="210"/>
      <c r="H7" s="217" t="s">
        <v>10</v>
      </c>
      <c r="I7" s="218"/>
      <c r="J7" s="219"/>
    </row>
    <row r="8" spans="1:10" ht="18">
      <c r="A8" s="216"/>
      <c r="B8" s="213"/>
      <c r="C8" s="40" t="s">
        <v>7</v>
      </c>
      <c r="D8" s="40" t="s">
        <v>8</v>
      </c>
      <c r="E8" s="40" t="s">
        <v>7</v>
      </c>
      <c r="F8" s="40" t="s">
        <v>9</v>
      </c>
      <c r="G8" s="40" t="s">
        <v>8</v>
      </c>
      <c r="H8" s="40" t="s">
        <v>7</v>
      </c>
      <c r="I8" s="40" t="s">
        <v>9</v>
      </c>
      <c r="J8" s="42" t="s">
        <v>8</v>
      </c>
    </row>
    <row r="9" spans="1:10" ht="35.25" customHeight="1">
      <c r="A9" s="31">
        <v>1</v>
      </c>
      <c r="B9" s="32" t="s">
        <v>124</v>
      </c>
      <c r="C9" s="149">
        <v>0</v>
      </c>
      <c r="D9" s="149">
        <v>1</v>
      </c>
      <c r="E9" s="149">
        <v>0</v>
      </c>
      <c r="F9" s="149">
        <v>3</v>
      </c>
      <c r="G9" s="149">
        <v>2</v>
      </c>
      <c r="H9" s="150">
        <f>C9+E9</f>
        <v>0</v>
      </c>
      <c r="I9" s="150">
        <f>F9</f>
        <v>3</v>
      </c>
      <c r="J9" s="150">
        <f>D9+G9</f>
        <v>3</v>
      </c>
    </row>
    <row r="10" spans="1:10" ht="30" customHeight="1">
      <c r="A10" s="31">
        <v>2</v>
      </c>
      <c r="B10" s="32" t="s">
        <v>125</v>
      </c>
      <c r="C10" s="149">
        <v>0</v>
      </c>
      <c r="D10" s="149">
        <v>0</v>
      </c>
      <c r="E10" s="149">
        <v>0</v>
      </c>
      <c r="F10" s="149">
        <v>0</v>
      </c>
      <c r="G10" s="149">
        <v>0</v>
      </c>
      <c r="H10" s="150">
        <f>C10+E10</f>
        <v>0</v>
      </c>
      <c r="I10" s="150">
        <f>F10</f>
        <v>0</v>
      </c>
      <c r="J10" s="150">
        <f>D10+G10</f>
        <v>0</v>
      </c>
    </row>
    <row r="11" spans="1:10" ht="30" customHeight="1">
      <c r="A11" s="31">
        <v>3</v>
      </c>
      <c r="B11" s="34" t="s">
        <v>119</v>
      </c>
      <c r="C11" s="149">
        <v>0</v>
      </c>
      <c r="D11" s="151">
        <v>0</v>
      </c>
      <c r="E11" s="149">
        <v>2</v>
      </c>
      <c r="F11" s="149">
        <v>2</v>
      </c>
      <c r="G11" s="149">
        <v>0</v>
      </c>
      <c r="H11" s="150">
        <f>C11+E11</f>
        <v>2</v>
      </c>
      <c r="I11" s="150">
        <f>F11</f>
        <v>2</v>
      </c>
      <c r="J11" s="150">
        <f>D11+G11</f>
        <v>0</v>
      </c>
    </row>
    <row r="12" spans="1:10" ht="30" customHeight="1">
      <c r="A12" s="31">
        <v>4</v>
      </c>
      <c r="B12" s="34" t="s">
        <v>178</v>
      </c>
      <c r="C12" s="149">
        <v>0</v>
      </c>
      <c r="D12" s="149">
        <v>0</v>
      </c>
      <c r="E12" s="149">
        <v>5</v>
      </c>
      <c r="F12" s="149">
        <v>2</v>
      </c>
      <c r="G12" s="149">
        <v>2</v>
      </c>
      <c r="H12" s="150">
        <f>C12+E12</f>
        <v>5</v>
      </c>
      <c r="I12" s="150">
        <f>F12</f>
        <v>2</v>
      </c>
      <c r="J12" s="150">
        <f>D12+G12</f>
        <v>2</v>
      </c>
    </row>
    <row r="13" spans="1:10" ht="30" customHeight="1">
      <c r="A13" s="31">
        <v>5</v>
      </c>
      <c r="B13" s="32" t="s">
        <v>120</v>
      </c>
      <c r="C13" s="149">
        <v>1</v>
      </c>
      <c r="D13" s="149">
        <v>0</v>
      </c>
      <c r="E13" s="149">
        <v>3</v>
      </c>
      <c r="F13" s="149">
        <v>9</v>
      </c>
      <c r="G13" s="149">
        <v>1</v>
      </c>
      <c r="H13" s="150">
        <f>C13+E13</f>
        <v>4</v>
      </c>
      <c r="I13" s="150">
        <f>F13</f>
        <v>9</v>
      </c>
      <c r="J13" s="150">
        <f>D13+G13</f>
        <v>1</v>
      </c>
    </row>
    <row r="14" spans="1:10" ht="30" customHeight="1" thickBot="1">
      <c r="A14" s="35"/>
      <c r="B14" s="36" t="s">
        <v>10</v>
      </c>
      <c r="C14" s="152">
        <f>SUM(C9:C13)</f>
        <v>1</v>
      </c>
      <c r="D14" s="152">
        <f>SUM(D9:D13)</f>
        <v>1</v>
      </c>
      <c r="E14" s="152">
        <f>SUM(E9:E13)</f>
        <v>10</v>
      </c>
      <c r="F14" s="152">
        <f>SUM(F9:F13)</f>
        <v>16</v>
      </c>
      <c r="G14" s="152">
        <f>SUM(G9:G13)</f>
        <v>5</v>
      </c>
      <c r="H14" s="168">
        <f>AB14+C14+E14</f>
        <v>11</v>
      </c>
      <c r="I14" s="168">
        <f>SUM(I9:I13)</f>
        <v>16</v>
      </c>
      <c r="J14" s="168">
        <f>SUM(J9:J13)</f>
        <v>6</v>
      </c>
    </row>
    <row r="15" spans="1:10" ht="30" customHeight="1" thickBot="1">
      <c r="A15" s="43" t="s">
        <v>11</v>
      </c>
      <c r="B15" s="37"/>
      <c r="C15" s="37"/>
      <c r="D15" s="37"/>
      <c r="E15" s="37"/>
      <c r="F15" s="37"/>
      <c r="G15" s="37"/>
      <c r="H15" s="37"/>
      <c r="I15" s="37"/>
      <c r="J15" s="186">
        <f>H14+I14+J14</f>
        <v>33</v>
      </c>
    </row>
    <row r="16" spans="1:10" ht="30" customHeight="1">
      <c r="A16" s="44" t="s">
        <v>12</v>
      </c>
      <c r="B16" s="38"/>
      <c r="C16" s="38"/>
      <c r="D16" s="38"/>
      <c r="E16" s="38"/>
      <c r="F16" s="38"/>
      <c r="G16" s="38"/>
      <c r="H16" s="38"/>
      <c r="I16" s="38"/>
      <c r="J16" s="39"/>
    </row>
    <row r="17" spans="1:10" ht="72" customHeight="1">
      <c r="A17" s="220" t="s">
        <v>232</v>
      </c>
      <c r="B17" s="221"/>
      <c r="C17" s="221"/>
      <c r="D17" s="221"/>
      <c r="E17" s="221"/>
      <c r="F17" s="221"/>
      <c r="G17" s="221"/>
      <c r="H17" s="221"/>
      <c r="I17" s="221"/>
      <c r="J17" s="222"/>
    </row>
  </sheetData>
  <sheetProtection/>
  <mergeCells count="13">
    <mergeCell ref="A17:J17"/>
    <mergeCell ref="A1:J1"/>
    <mergeCell ref="A2:J2"/>
    <mergeCell ref="A3:J3"/>
    <mergeCell ref="A4:J4"/>
    <mergeCell ref="A5:J5"/>
    <mergeCell ref="C6:G6"/>
    <mergeCell ref="H6:J6"/>
    <mergeCell ref="C7:D7"/>
    <mergeCell ref="E7:G7"/>
    <mergeCell ref="B6:B8"/>
    <mergeCell ref="A6:A8"/>
    <mergeCell ref="H7:J7"/>
  </mergeCells>
  <printOptions horizontalCentered="1" verticalCentered="1"/>
  <pageMargins left="0.7" right="0.7" top="0.5" bottom="0.5" header="0.3" footer="0.3"/>
  <pageSetup horizontalDpi="600" verticalDpi="600" orientation="landscape" paperSize="9" scale="94" r:id="rId1"/>
  <headerFooter>
    <oddFooter>&amp;L&amp;A</oddFooter>
  </headerFooter>
</worksheet>
</file>

<file path=xl/worksheets/sheet3.xml><?xml version="1.0" encoding="utf-8"?>
<worksheet xmlns="http://schemas.openxmlformats.org/spreadsheetml/2006/main" xmlns:r="http://schemas.openxmlformats.org/officeDocument/2006/relationships">
  <dimension ref="A1:J55"/>
  <sheetViews>
    <sheetView view="pageBreakPreview" zoomScale="60" zoomScaleNormal="80" zoomScalePageLayoutView="0" workbookViewId="0" topLeftCell="A1">
      <selection activeCell="A7" sqref="A7:J39"/>
    </sheetView>
  </sheetViews>
  <sheetFormatPr defaultColWidth="9.140625" defaultRowHeight="15"/>
  <cols>
    <col min="1" max="1" width="5.421875" style="0" customWidth="1"/>
    <col min="2" max="2" width="43.00390625" style="0" customWidth="1"/>
    <col min="3" max="3" width="13.421875" style="0" customWidth="1"/>
    <col min="4" max="4" width="11.8515625" style="0" customWidth="1"/>
    <col min="5" max="5" width="45.28125" style="0" customWidth="1"/>
    <col min="6" max="6" width="35.8515625" style="0" customWidth="1"/>
    <col min="7" max="7" width="20.8515625" style="0" customWidth="1"/>
    <col min="8" max="8" width="12.8515625" style="0" customWidth="1"/>
    <col min="9" max="9" width="40.140625" style="0" bestFit="1" customWidth="1"/>
    <col min="10" max="10" width="16.140625" style="0" customWidth="1"/>
  </cols>
  <sheetData>
    <row r="1" spans="1:10" ht="18">
      <c r="A1" s="153" t="s">
        <v>180</v>
      </c>
      <c r="B1" s="47"/>
      <c r="C1" s="47"/>
      <c r="D1" s="47"/>
      <c r="E1" s="47"/>
      <c r="F1" s="47"/>
      <c r="G1" s="47"/>
      <c r="H1" s="47"/>
      <c r="I1" s="47"/>
      <c r="J1" s="47"/>
    </row>
    <row r="2" spans="1:10" ht="18.75" thickBot="1">
      <c r="A2" s="45"/>
      <c r="B2" s="47"/>
      <c r="C2" s="47"/>
      <c r="D2" s="47"/>
      <c r="E2" s="47"/>
      <c r="F2" s="47"/>
      <c r="G2" s="47"/>
      <c r="H2" s="47"/>
      <c r="I2" s="47"/>
      <c r="J2" s="47"/>
    </row>
    <row r="3" spans="1:10" ht="21" customHeight="1">
      <c r="A3" s="235" t="s">
        <v>220</v>
      </c>
      <c r="B3" s="208"/>
      <c r="C3" s="208"/>
      <c r="D3" s="208"/>
      <c r="E3" s="208"/>
      <c r="F3" s="208"/>
      <c r="G3" s="208"/>
      <c r="H3" s="208"/>
      <c r="I3" s="208"/>
      <c r="J3" s="209"/>
    </row>
    <row r="4" spans="1:10" ht="19.5" customHeight="1">
      <c r="A4" s="236"/>
      <c r="B4" s="237"/>
      <c r="C4" s="237"/>
      <c r="D4" s="237"/>
      <c r="E4" s="237"/>
      <c r="F4" s="237"/>
      <c r="G4" s="237"/>
      <c r="H4" s="237"/>
      <c r="I4" s="237"/>
      <c r="J4" s="238"/>
    </row>
    <row r="5" spans="1:10" ht="18.75" thickBot="1">
      <c r="A5" s="154">
        <v>-1</v>
      </c>
      <c r="B5" s="155">
        <v>-2</v>
      </c>
      <c r="C5" s="155">
        <v>-3</v>
      </c>
      <c r="D5" s="155">
        <v>-4</v>
      </c>
      <c r="E5" s="155">
        <v>-5</v>
      </c>
      <c r="F5" s="155">
        <v>-6</v>
      </c>
      <c r="G5" s="155">
        <v>-7</v>
      </c>
      <c r="H5" s="155">
        <v>-8</v>
      </c>
      <c r="I5" s="155">
        <v>-9</v>
      </c>
      <c r="J5" s="156">
        <v>-10</v>
      </c>
    </row>
    <row r="6" spans="1:10" ht="117" customHeight="1">
      <c r="A6" s="41" t="s">
        <v>13</v>
      </c>
      <c r="B6" s="41" t="s">
        <v>181</v>
      </c>
      <c r="C6" s="41" t="s">
        <v>182</v>
      </c>
      <c r="D6" s="41" t="s">
        <v>183</v>
      </c>
      <c r="E6" s="41" t="s">
        <v>184</v>
      </c>
      <c r="F6" s="41" t="s">
        <v>185</v>
      </c>
      <c r="G6" s="41" t="s">
        <v>186</v>
      </c>
      <c r="H6" s="41" t="s">
        <v>187</v>
      </c>
      <c r="I6" s="41" t="s">
        <v>188</v>
      </c>
      <c r="J6" s="157"/>
    </row>
    <row r="7" spans="1:10" ht="129" customHeight="1">
      <c r="A7" s="48">
        <v>1</v>
      </c>
      <c r="B7" s="191" t="s">
        <v>233</v>
      </c>
      <c r="C7" s="193">
        <v>43923</v>
      </c>
      <c r="D7" s="194" t="s">
        <v>234</v>
      </c>
      <c r="E7" s="198" t="s">
        <v>235</v>
      </c>
      <c r="F7" s="192" t="s">
        <v>236</v>
      </c>
      <c r="G7" s="192" t="s">
        <v>237</v>
      </c>
      <c r="H7" s="200" t="s">
        <v>238</v>
      </c>
      <c r="I7" s="192" t="s">
        <v>239</v>
      </c>
      <c r="J7" s="197" t="s">
        <v>178</v>
      </c>
    </row>
    <row r="8" spans="1:10" ht="78.75">
      <c r="A8" s="48">
        <v>2</v>
      </c>
      <c r="B8" s="195" t="s">
        <v>240</v>
      </c>
      <c r="C8" s="193">
        <v>43924</v>
      </c>
      <c r="D8" s="194" t="s">
        <v>241</v>
      </c>
      <c r="E8" s="198" t="s">
        <v>242</v>
      </c>
      <c r="F8" s="196" t="s">
        <v>243</v>
      </c>
      <c r="G8" s="200" t="s">
        <v>244</v>
      </c>
      <c r="H8" s="200" t="s">
        <v>244</v>
      </c>
      <c r="I8" s="192" t="s">
        <v>245</v>
      </c>
      <c r="J8" s="197" t="s">
        <v>178</v>
      </c>
    </row>
    <row r="9" spans="1:10" ht="60" customHeight="1">
      <c r="A9" s="48">
        <v>3</v>
      </c>
      <c r="B9" s="191" t="s">
        <v>246</v>
      </c>
      <c r="C9" s="193">
        <v>43927</v>
      </c>
      <c r="D9" s="194" t="s">
        <v>241</v>
      </c>
      <c r="E9" s="198" t="s">
        <v>247</v>
      </c>
      <c r="F9" s="196" t="s">
        <v>248</v>
      </c>
      <c r="G9" s="197" t="s">
        <v>249</v>
      </c>
      <c r="H9" s="197" t="s">
        <v>250</v>
      </c>
      <c r="I9" s="197" t="s">
        <v>251</v>
      </c>
      <c r="J9" s="197" t="s">
        <v>120</v>
      </c>
    </row>
    <row r="10" spans="1:10" ht="126">
      <c r="A10" s="48">
        <v>4</v>
      </c>
      <c r="B10" s="191" t="s">
        <v>252</v>
      </c>
      <c r="C10" s="193">
        <v>43932</v>
      </c>
      <c r="D10" s="194" t="s">
        <v>253</v>
      </c>
      <c r="E10" s="198" t="s">
        <v>254</v>
      </c>
      <c r="F10" s="196" t="s">
        <v>255</v>
      </c>
      <c r="G10" s="196" t="s">
        <v>244</v>
      </c>
      <c r="H10" s="196" t="s">
        <v>244</v>
      </c>
      <c r="I10" s="192" t="s">
        <v>256</v>
      </c>
      <c r="J10" s="197" t="s">
        <v>120</v>
      </c>
    </row>
    <row r="11" spans="1:10" ht="110.25">
      <c r="A11" s="48">
        <v>5</v>
      </c>
      <c r="B11" s="195" t="s">
        <v>257</v>
      </c>
      <c r="C11" s="193">
        <v>43937</v>
      </c>
      <c r="D11" s="194" t="s">
        <v>241</v>
      </c>
      <c r="E11" s="198" t="s">
        <v>258</v>
      </c>
      <c r="F11" s="192" t="s">
        <v>259</v>
      </c>
      <c r="G11" s="192" t="s">
        <v>244</v>
      </c>
      <c r="H11" s="196" t="s">
        <v>244</v>
      </c>
      <c r="I11" s="192" t="s">
        <v>260</v>
      </c>
      <c r="J11" s="197" t="s">
        <v>119</v>
      </c>
    </row>
    <row r="12" spans="1:10" ht="192" customHeight="1">
      <c r="A12" s="48">
        <v>6</v>
      </c>
      <c r="B12" s="195" t="s">
        <v>261</v>
      </c>
      <c r="C12" s="193">
        <v>43939</v>
      </c>
      <c r="D12" s="194" t="s">
        <v>9</v>
      </c>
      <c r="E12" s="198" t="s">
        <v>262</v>
      </c>
      <c r="F12" s="196" t="s">
        <v>248</v>
      </c>
      <c r="G12" s="201" t="s">
        <v>263</v>
      </c>
      <c r="H12" s="201" t="s">
        <v>244</v>
      </c>
      <c r="I12" s="192" t="s">
        <v>264</v>
      </c>
      <c r="J12" s="197" t="s">
        <v>120</v>
      </c>
    </row>
    <row r="13" spans="1:10" ht="78.75">
      <c r="A13" s="48">
        <v>7</v>
      </c>
      <c r="B13" s="195" t="s">
        <v>265</v>
      </c>
      <c r="C13" s="193">
        <v>43939</v>
      </c>
      <c r="D13" s="194" t="s">
        <v>266</v>
      </c>
      <c r="E13" s="198" t="s">
        <v>267</v>
      </c>
      <c r="F13" s="196" t="s">
        <v>268</v>
      </c>
      <c r="G13" s="200" t="s">
        <v>269</v>
      </c>
      <c r="H13" s="200" t="s">
        <v>270</v>
      </c>
      <c r="I13" s="192" t="s">
        <v>271</v>
      </c>
      <c r="J13" s="197" t="s">
        <v>272</v>
      </c>
    </row>
    <row r="14" spans="1:10" ht="94.5">
      <c r="A14" s="48">
        <v>8</v>
      </c>
      <c r="B14" s="195" t="s">
        <v>273</v>
      </c>
      <c r="C14" s="193">
        <v>43965</v>
      </c>
      <c r="D14" s="194" t="s">
        <v>234</v>
      </c>
      <c r="E14" s="198" t="s">
        <v>274</v>
      </c>
      <c r="F14" s="196" t="s">
        <v>275</v>
      </c>
      <c r="G14" s="201" t="s">
        <v>276</v>
      </c>
      <c r="H14" s="201" t="s">
        <v>238</v>
      </c>
      <c r="I14" s="192" t="s">
        <v>245</v>
      </c>
      <c r="J14" s="197" t="s">
        <v>178</v>
      </c>
    </row>
    <row r="15" spans="1:10" ht="151.5" customHeight="1">
      <c r="A15" s="48">
        <v>9</v>
      </c>
      <c r="B15" s="195" t="s">
        <v>277</v>
      </c>
      <c r="C15" s="193">
        <v>43968</v>
      </c>
      <c r="D15" s="194" t="s">
        <v>9</v>
      </c>
      <c r="E15" s="198" t="s">
        <v>278</v>
      </c>
      <c r="F15" s="196" t="s">
        <v>279</v>
      </c>
      <c r="G15" s="201" t="s">
        <v>280</v>
      </c>
      <c r="H15" s="201" t="s">
        <v>281</v>
      </c>
      <c r="I15" s="192" t="s">
        <v>282</v>
      </c>
      <c r="J15" s="197" t="s">
        <v>120</v>
      </c>
    </row>
    <row r="16" spans="1:10" ht="171.75" customHeight="1">
      <c r="A16" s="48">
        <v>10</v>
      </c>
      <c r="B16" s="195" t="s">
        <v>283</v>
      </c>
      <c r="C16" s="193">
        <v>43975</v>
      </c>
      <c r="D16" s="194" t="s">
        <v>9</v>
      </c>
      <c r="E16" s="198" t="s">
        <v>284</v>
      </c>
      <c r="F16" s="196" t="s">
        <v>285</v>
      </c>
      <c r="G16" s="201" t="s">
        <v>286</v>
      </c>
      <c r="H16" s="201" t="s">
        <v>287</v>
      </c>
      <c r="I16" s="192" t="s">
        <v>288</v>
      </c>
      <c r="J16" s="197" t="s">
        <v>119</v>
      </c>
    </row>
    <row r="17" spans="1:10" ht="78.75">
      <c r="A17" s="48">
        <v>11</v>
      </c>
      <c r="B17" s="195" t="s">
        <v>289</v>
      </c>
      <c r="C17" s="193">
        <v>43972</v>
      </c>
      <c r="D17" s="194" t="s">
        <v>9</v>
      </c>
      <c r="E17" s="195" t="s">
        <v>290</v>
      </c>
      <c r="F17" s="196" t="s">
        <v>291</v>
      </c>
      <c r="G17" s="200" t="s">
        <v>292</v>
      </c>
      <c r="H17" s="200" t="s">
        <v>281</v>
      </c>
      <c r="I17" s="192" t="s">
        <v>293</v>
      </c>
      <c r="J17" s="197" t="s">
        <v>272</v>
      </c>
    </row>
    <row r="18" spans="1:10" ht="78.75">
      <c r="A18" s="48">
        <v>12</v>
      </c>
      <c r="B18" s="195" t="s">
        <v>294</v>
      </c>
      <c r="C18" s="193">
        <v>43984</v>
      </c>
      <c r="D18" s="194" t="s">
        <v>234</v>
      </c>
      <c r="E18" s="195" t="s">
        <v>295</v>
      </c>
      <c r="F18" s="196" t="s">
        <v>243</v>
      </c>
      <c r="G18" s="200" t="s">
        <v>244</v>
      </c>
      <c r="H18" s="200" t="s">
        <v>244</v>
      </c>
      <c r="I18" s="192" t="s">
        <v>296</v>
      </c>
      <c r="J18" s="199" t="s">
        <v>178</v>
      </c>
    </row>
    <row r="19" spans="1:10" ht="63">
      <c r="A19" s="48">
        <v>13</v>
      </c>
      <c r="B19" s="195" t="s">
        <v>297</v>
      </c>
      <c r="C19" s="193">
        <v>43933</v>
      </c>
      <c r="D19" s="194" t="s">
        <v>298</v>
      </c>
      <c r="E19" s="195" t="s">
        <v>299</v>
      </c>
      <c r="F19" s="196" t="s">
        <v>243</v>
      </c>
      <c r="G19" s="201" t="s">
        <v>244</v>
      </c>
      <c r="H19" s="201" t="s">
        <v>244</v>
      </c>
      <c r="I19" s="192" t="s">
        <v>245</v>
      </c>
      <c r="J19" s="199" t="s">
        <v>178</v>
      </c>
    </row>
    <row r="20" spans="1:10" ht="78.75">
      <c r="A20" s="48">
        <v>14</v>
      </c>
      <c r="B20" s="191" t="s">
        <v>300</v>
      </c>
      <c r="C20" s="193">
        <v>43988</v>
      </c>
      <c r="D20" s="194" t="s">
        <v>9</v>
      </c>
      <c r="E20" s="195" t="s">
        <v>301</v>
      </c>
      <c r="F20" s="196" t="s">
        <v>291</v>
      </c>
      <c r="G20" s="200" t="s">
        <v>292</v>
      </c>
      <c r="H20" s="200" t="s">
        <v>281</v>
      </c>
      <c r="I20" s="192" t="s">
        <v>302</v>
      </c>
      <c r="J20" s="199" t="s">
        <v>272</v>
      </c>
    </row>
    <row r="21" spans="1:10" ht="173.25">
      <c r="A21" s="48">
        <v>15</v>
      </c>
      <c r="B21" s="191" t="s">
        <v>303</v>
      </c>
      <c r="C21" s="193">
        <v>43987</v>
      </c>
      <c r="D21" s="194" t="s">
        <v>298</v>
      </c>
      <c r="E21" s="195" t="s">
        <v>304</v>
      </c>
      <c r="F21" s="196" t="s">
        <v>268</v>
      </c>
      <c r="G21" s="200" t="s">
        <v>305</v>
      </c>
      <c r="H21" s="200" t="s">
        <v>281</v>
      </c>
      <c r="I21" s="192" t="s">
        <v>306</v>
      </c>
      <c r="J21" s="199" t="s">
        <v>272</v>
      </c>
    </row>
    <row r="22" spans="1:10" ht="110.25">
      <c r="A22" s="48">
        <v>16</v>
      </c>
      <c r="B22" s="195" t="s">
        <v>307</v>
      </c>
      <c r="C22" s="193">
        <v>43990</v>
      </c>
      <c r="D22" s="194" t="s">
        <v>234</v>
      </c>
      <c r="E22" s="195" t="s">
        <v>308</v>
      </c>
      <c r="F22" s="196" t="s">
        <v>243</v>
      </c>
      <c r="G22" s="201" t="s">
        <v>244</v>
      </c>
      <c r="H22" s="201" t="s">
        <v>244</v>
      </c>
      <c r="I22" s="192" t="s">
        <v>296</v>
      </c>
      <c r="J22" s="199" t="s">
        <v>178</v>
      </c>
    </row>
    <row r="23" spans="1:10" ht="94.5">
      <c r="A23" s="48">
        <v>17</v>
      </c>
      <c r="B23" s="195" t="s">
        <v>309</v>
      </c>
      <c r="C23" s="193">
        <v>43994</v>
      </c>
      <c r="D23" s="194" t="s">
        <v>9</v>
      </c>
      <c r="E23" s="195" t="s">
        <v>310</v>
      </c>
      <c r="F23" s="196" t="s">
        <v>311</v>
      </c>
      <c r="G23" s="200" t="s">
        <v>312</v>
      </c>
      <c r="H23" s="200" t="s">
        <v>281</v>
      </c>
      <c r="I23" s="192" t="s">
        <v>313</v>
      </c>
      <c r="J23" s="199" t="s">
        <v>120</v>
      </c>
    </row>
    <row r="24" spans="1:10" ht="94.5">
      <c r="A24" s="48">
        <v>18</v>
      </c>
      <c r="B24" s="191" t="s">
        <v>314</v>
      </c>
      <c r="C24" s="193">
        <v>43993</v>
      </c>
      <c r="D24" s="194" t="s">
        <v>241</v>
      </c>
      <c r="E24" s="195" t="s">
        <v>315</v>
      </c>
      <c r="F24" s="196" t="s">
        <v>255</v>
      </c>
      <c r="G24" s="200" t="s">
        <v>244</v>
      </c>
      <c r="H24" s="200" t="s">
        <v>244</v>
      </c>
      <c r="I24" s="192" t="s">
        <v>316</v>
      </c>
      <c r="J24" s="199" t="s">
        <v>120</v>
      </c>
    </row>
    <row r="25" spans="1:10" ht="78.75">
      <c r="A25" s="48">
        <v>19</v>
      </c>
      <c r="B25" s="195" t="s">
        <v>317</v>
      </c>
      <c r="C25" s="193">
        <v>43994</v>
      </c>
      <c r="D25" s="194" t="s">
        <v>298</v>
      </c>
      <c r="E25" s="195" t="s">
        <v>318</v>
      </c>
      <c r="F25" s="196" t="s">
        <v>248</v>
      </c>
      <c r="G25" s="201" t="s">
        <v>319</v>
      </c>
      <c r="H25" s="201" t="s">
        <v>320</v>
      </c>
      <c r="I25" s="192" t="s">
        <v>321</v>
      </c>
      <c r="J25" s="199" t="s">
        <v>120</v>
      </c>
    </row>
    <row r="26" spans="1:10" ht="78.75">
      <c r="A26" s="48">
        <v>20</v>
      </c>
      <c r="B26" s="195" t="s">
        <v>322</v>
      </c>
      <c r="C26" s="193">
        <v>43995</v>
      </c>
      <c r="D26" s="194" t="s">
        <v>9</v>
      </c>
      <c r="E26" s="195" t="s">
        <v>323</v>
      </c>
      <c r="F26" s="196" t="s">
        <v>255</v>
      </c>
      <c r="G26" s="200" t="s">
        <v>244</v>
      </c>
      <c r="H26" s="200" t="s">
        <v>244</v>
      </c>
      <c r="I26" s="192" t="s">
        <v>316</v>
      </c>
      <c r="J26" s="199" t="s">
        <v>120</v>
      </c>
    </row>
    <row r="27" spans="1:10" ht="94.5">
      <c r="A27" s="48">
        <v>21</v>
      </c>
      <c r="B27" s="195" t="s">
        <v>324</v>
      </c>
      <c r="C27" s="193">
        <v>43993</v>
      </c>
      <c r="D27" s="194" t="s">
        <v>9</v>
      </c>
      <c r="E27" s="195" t="s">
        <v>325</v>
      </c>
      <c r="F27" s="196" t="s">
        <v>291</v>
      </c>
      <c r="G27" s="200" t="s">
        <v>292</v>
      </c>
      <c r="H27" s="200" t="s">
        <v>281</v>
      </c>
      <c r="I27" s="192" t="s">
        <v>326</v>
      </c>
      <c r="J27" s="199" t="s">
        <v>272</v>
      </c>
    </row>
    <row r="28" spans="1:10" ht="47.25">
      <c r="A28" s="48">
        <v>22</v>
      </c>
      <c r="B28" s="195" t="s">
        <v>327</v>
      </c>
      <c r="C28" s="193">
        <v>43996</v>
      </c>
      <c r="D28" s="194" t="s">
        <v>9</v>
      </c>
      <c r="E28" s="195" t="s">
        <v>328</v>
      </c>
      <c r="F28" s="196" t="s">
        <v>255</v>
      </c>
      <c r="G28" s="201" t="s">
        <v>244</v>
      </c>
      <c r="H28" s="201" t="s">
        <v>244</v>
      </c>
      <c r="I28" s="192" t="s">
        <v>329</v>
      </c>
      <c r="J28" s="199" t="s">
        <v>120</v>
      </c>
    </row>
    <row r="29" spans="1:10" ht="94.5">
      <c r="A29" s="48">
        <v>23</v>
      </c>
      <c r="B29" s="195" t="s">
        <v>330</v>
      </c>
      <c r="C29" s="193">
        <v>43997</v>
      </c>
      <c r="D29" s="194" t="s">
        <v>9</v>
      </c>
      <c r="E29" s="195" t="s">
        <v>331</v>
      </c>
      <c r="F29" s="196" t="s">
        <v>243</v>
      </c>
      <c r="G29" s="200" t="s">
        <v>244</v>
      </c>
      <c r="H29" s="200" t="s">
        <v>244</v>
      </c>
      <c r="I29" s="192" t="s">
        <v>296</v>
      </c>
      <c r="J29" s="199" t="s">
        <v>178</v>
      </c>
    </row>
    <row r="30" spans="1:10" ht="78.75">
      <c r="A30" s="48">
        <v>24</v>
      </c>
      <c r="B30" s="195" t="s">
        <v>332</v>
      </c>
      <c r="C30" s="193">
        <v>43992</v>
      </c>
      <c r="D30" s="194" t="s">
        <v>9</v>
      </c>
      <c r="E30" s="195" t="s">
        <v>333</v>
      </c>
      <c r="F30" s="196" t="s">
        <v>334</v>
      </c>
      <c r="G30" s="200" t="s">
        <v>244</v>
      </c>
      <c r="H30" s="200" t="s">
        <v>244</v>
      </c>
      <c r="I30" s="192" t="s">
        <v>335</v>
      </c>
      <c r="J30" s="199" t="s">
        <v>120</v>
      </c>
    </row>
    <row r="31" spans="1:10" ht="94.5">
      <c r="A31" s="48">
        <v>25</v>
      </c>
      <c r="B31" s="195" t="s">
        <v>336</v>
      </c>
      <c r="C31" s="193">
        <v>43993</v>
      </c>
      <c r="D31" s="194" t="s">
        <v>337</v>
      </c>
      <c r="E31" s="195" t="s">
        <v>338</v>
      </c>
      <c r="F31" s="196" t="s">
        <v>255</v>
      </c>
      <c r="G31" s="201" t="s">
        <v>244</v>
      </c>
      <c r="H31" s="201" t="s">
        <v>244</v>
      </c>
      <c r="I31" s="192" t="s">
        <v>244</v>
      </c>
      <c r="J31" s="199" t="s">
        <v>120</v>
      </c>
    </row>
    <row r="32" spans="1:10" ht="110.25">
      <c r="A32" s="48">
        <v>26</v>
      </c>
      <c r="B32" s="195" t="s">
        <v>339</v>
      </c>
      <c r="C32" s="193">
        <v>43998</v>
      </c>
      <c r="D32" s="194" t="s">
        <v>9</v>
      </c>
      <c r="E32" s="195" t="s">
        <v>340</v>
      </c>
      <c r="F32" s="196" t="s">
        <v>243</v>
      </c>
      <c r="G32" s="201" t="s">
        <v>244</v>
      </c>
      <c r="H32" s="201" t="s">
        <v>244</v>
      </c>
      <c r="I32" s="192" t="s">
        <v>296</v>
      </c>
      <c r="J32" s="199" t="s">
        <v>178</v>
      </c>
    </row>
    <row r="33" spans="1:10" ht="63">
      <c r="A33" s="48">
        <v>27</v>
      </c>
      <c r="B33" s="195" t="s">
        <v>341</v>
      </c>
      <c r="C33" s="193">
        <v>43999</v>
      </c>
      <c r="D33" s="194" t="s">
        <v>9</v>
      </c>
      <c r="E33" s="195" t="s">
        <v>342</v>
      </c>
      <c r="F33" s="196" t="s">
        <v>343</v>
      </c>
      <c r="G33" s="200" t="s">
        <v>244</v>
      </c>
      <c r="H33" s="200" t="s">
        <v>244</v>
      </c>
      <c r="I33" s="192" t="s">
        <v>344</v>
      </c>
      <c r="J33" s="199" t="s">
        <v>119</v>
      </c>
    </row>
    <row r="34" spans="1:10" ht="94.5">
      <c r="A34" s="48">
        <v>28</v>
      </c>
      <c r="B34" s="195" t="s">
        <v>345</v>
      </c>
      <c r="C34" s="193">
        <v>44000</v>
      </c>
      <c r="D34" s="194" t="s">
        <v>298</v>
      </c>
      <c r="E34" s="195" t="s">
        <v>346</v>
      </c>
      <c r="F34" s="196" t="s">
        <v>243</v>
      </c>
      <c r="G34" s="200" t="s">
        <v>244</v>
      </c>
      <c r="H34" s="200" t="s">
        <v>244</v>
      </c>
      <c r="I34" s="192" t="s">
        <v>245</v>
      </c>
      <c r="J34" s="199" t="s">
        <v>178</v>
      </c>
    </row>
    <row r="35" spans="1:10" ht="110.25">
      <c r="A35" s="48">
        <v>29</v>
      </c>
      <c r="B35" s="195" t="s">
        <v>347</v>
      </c>
      <c r="C35" s="193">
        <v>43998</v>
      </c>
      <c r="D35" s="194" t="s">
        <v>234</v>
      </c>
      <c r="E35" s="195" t="s">
        <v>348</v>
      </c>
      <c r="F35" s="196" t="s">
        <v>343</v>
      </c>
      <c r="G35" s="200" t="s">
        <v>244</v>
      </c>
      <c r="H35" s="200" t="s">
        <v>244</v>
      </c>
      <c r="I35" s="192" t="s">
        <v>349</v>
      </c>
      <c r="J35" s="199" t="s">
        <v>119</v>
      </c>
    </row>
    <row r="36" spans="1:10" ht="78.75">
      <c r="A36" s="48">
        <v>30</v>
      </c>
      <c r="B36" s="191" t="s">
        <v>350</v>
      </c>
      <c r="C36" s="193" t="s">
        <v>351</v>
      </c>
      <c r="D36" s="194" t="s">
        <v>298</v>
      </c>
      <c r="E36" s="195" t="s">
        <v>352</v>
      </c>
      <c r="F36" s="196" t="s">
        <v>268</v>
      </c>
      <c r="G36" s="200" t="s">
        <v>353</v>
      </c>
      <c r="H36" s="200" t="s">
        <v>281</v>
      </c>
      <c r="I36" s="192" t="s">
        <v>354</v>
      </c>
      <c r="J36" s="199" t="s">
        <v>272</v>
      </c>
    </row>
    <row r="37" spans="1:10" ht="110.25">
      <c r="A37" s="48">
        <v>31</v>
      </c>
      <c r="B37" s="191" t="s">
        <v>355</v>
      </c>
      <c r="C37" s="193" t="s">
        <v>356</v>
      </c>
      <c r="D37" s="194" t="s">
        <v>9</v>
      </c>
      <c r="E37" s="195" t="s">
        <v>357</v>
      </c>
      <c r="F37" s="196" t="s">
        <v>248</v>
      </c>
      <c r="G37" s="200" t="s">
        <v>358</v>
      </c>
      <c r="H37" s="200" t="s">
        <v>359</v>
      </c>
      <c r="I37" s="192" t="s">
        <v>360</v>
      </c>
      <c r="J37" s="199" t="s">
        <v>120</v>
      </c>
    </row>
    <row r="38" spans="1:10" ht="126">
      <c r="A38" s="48">
        <v>32</v>
      </c>
      <c r="B38" s="195" t="s">
        <v>361</v>
      </c>
      <c r="C38" s="193" t="s">
        <v>362</v>
      </c>
      <c r="D38" s="194" t="s">
        <v>9</v>
      </c>
      <c r="E38" s="195" t="s">
        <v>363</v>
      </c>
      <c r="F38" s="196" t="s">
        <v>364</v>
      </c>
      <c r="G38" s="200" t="s">
        <v>244</v>
      </c>
      <c r="H38" s="200" t="s">
        <v>244</v>
      </c>
      <c r="I38" s="192" t="s">
        <v>365</v>
      </c>
      <c r="J38" s="199" t="s">
        <v>120</v>
      </c>
    </row>
    <row r="39" spans="1:10" ht="110.25">
      <c r="A39" s="48">
        <v>33</v>
      </c>
      <c r="B39" s="191" t="s">
        <v>366</v>
      </c>
      <c r="C39" s="193" t="s">
        <v>367</v>
      </c>
      <c r="D39" s="194" t="s">
        <v>234</v>
      </c>
      <c r="E39" s="195" t="s">
        <v>368</v>
      </c>
      <c r="F39" s="196" t="s">
        <v>255</v>
      </c>
      <c r="G39" s="200" t="s">
        <v>244</v>
      </c>
      <c r="H39" s="200" t="s">
        <v>244</v>
      </c>
      <c r="I39" s="192" t="s">
        <v>369</v>
      </c>
      <c r="J39" s="199" t="s">
        <v>120</v>
      </c>
    </row>
    <row r="40" spans="1:10" ht="18">
      <c r="A40" s="158"/>
      <c r="B40" s="159"/>
      <c r="C40" s="160"/>
      <c r="D40" s="159"/>
      <c r="E40" s="159"/>
      <c r="F40" s="159"/>
      <c r="G40" s="159"/>
      <c r="H40" s="159"/>
      <c r="I40" s="159"/>
      <c r="J40" s="159"/>
    </row>
    <row r="41" spans="1:10" ht="18">
      <c r="A41" s="158"/>
      <c r="B41" s="161" t="s">
        <v>189</v>
      </c>
      <c r="C41" s="160"/>
      <c r="D41" s="159"/>
      <c r="E41" s="159"/>
      <c r="F41" s="159"/>
      <c r="G41" s="159"/>
      <c r="H41" s="159"/>
      <c r="I41" s="159"/>
      <c r="J41" s="159"/>
    </row>
    <row r="42" spans="1:10" ht="18">
      <c r="A42" s="158"/>
      <c r="B42" s="161" t="s">
        <v>190</v>
      </c>
      <c r="C42" s="160"/>
      <c r="D42" s="159"/>
      <c r="E42" s="159"/>
      <c r="F42" s="159"/>
      <c r="G42" s="159"/>
      <c r="H42" s="159"/>
      <c r="I42" s="159"/>
      <c r="J42" s="159"/>
    </row>
    <row r="43" spans="1:10" ht="18">
      <c r="A43" s="45"/>
      <c r="B43" s="47"/>
      <c r="C43" s="47"/>
      <c r="D43" s="47"/>
      <c r="E43" s="47"/>
      <c r="F43" s="47"/>
      <c r="G43" s="47"/>
      <c r="H43" s="47"/>
      <c r="I43" s="47"/>
      <c r="J43" s="47"/>
    </row>
    <row r="44" spans="1:10" ht="18">
      <c r="A44" s="161" t="s">
        <v>191</v>
      </c>
      <c r="B44" s="47"/>
      <c r="C44" s="47"/>
      <c r="D44" s="47"/>
      <c r="E44" s="47"/>
      <c r="F44" s="47"/>
      <c r="G44" s="47"/>
      <c r="H44" s="47"/>
      <c r="I44" s="47"/>
      <c r="J44" s="47"/>
    </row>
    <row r="45" spans="1:10" ht="18">
      <c r="A45" s="239" t="s">
        <v>192</v>
      </c>
      <c r="B45" s="239"/>
      <c r="C45" s="239"/>
      <c r="D45" s="239"/>
      <c r="E45" s="239"/>
      <c r="F45" s="239"/>
      <c r="G45" s="239"/>
      <c r="H45" s="239"/>
      <c r="I45" s="239"/>
      <c r="J45" s="47"/>
    </row>
    <row r="46" spans="1:10" ht="18">
      <c r="A46" s="162" t="s">
        <v>193</v>
      </c>
      <c r="B46" s="163"/>
      <c r="C46" s="163"/>
      <c r="D46" s="163"/>
      <c r="E46" s="163"/>
      <c r="F46" s="163"/>
      <c r="G46" s="163"/>
      <c r="H46" s="163"/>
      <c r="I46" s="163"/>
      <c r="J46" s="47"/>
    </row>
    <row r="47" spans="1:10" ht="18">
      <c r="A47" s="162" t="s">
        <v>194</v>
      </c>
      <c r="B47" s="163"/>
      <c r="C47" s="163"/>
      <c r="D47" s="163"/>
      <c r="E47" s="163"/>
      <c r="F47" s="163"/>
      <c r="G47" s="163"/>
      <c r="H47" s="163"/>
      <c r="I47" s="163"/>
      <c r="J47" s="47"/>
    </row>
    <row r="48" spans="1:10" ht="18">
      <c r="A48" s="162" t="s">
        <v>195</v>
      </c>
      <c r="B48" s="163"/>
      <c r="C48" s="163"/>
      <c r="D48" s="163"/>
      <c r="E48" s="163"/>
      <c r="F48" s="163"/>
      <c r="G48" s="163"/>
      <c r="H48" s="163"/>
      <c r="I48" s="163"/>
      <c r="J48" s="47"/>
    </row>
    <row r="49" spans="1:10" ht="18">
      <c r="A49" s="162" t="s">
        <v>196</v>
      </c>
      <c r="B49" s="163"/>
      <c r="C49" s="163"/>
      <c r="D49" s="163"/>
      <c r="E49" s="163"/>
      <c r="F49" s="163"/>
      <c r="G49" s="163"/>
      <c r="H49" s="163"/>
      <c r="I49" s="163"/>
      <c r="J49" s="47"/>
    </row>
    <row r="50" spans="1:10" ht="18">
      <c r="A50" s="162" t="s">
        <v>197</v>
      </c>
      <c r="B50" s="163"/>
      <c r="C50" s="163"/>
      <c r="D50" s="163"/>
      <c r="E50" s="163"/>
      <c r="F50" s="163"/>
      <c r="G50" s="163"/>
      <c r="H50" s="163"/>
      <c r="I50" s="163"/>
      <c r="J50" s="47"/>
    </row>
    <row r="51" spans="1:10" ht="18">
      <c r="A51" s="162" t="s">
        <v>198</v>
      </c>
      <c r="B51" s="163"/>
      <c r="C51" s="163"/>
      <c r="D51" s="163"/>
      <c r="E51" s="163"/>
      <c r="F51" s="163"/>
      <c r="G51" s="163"/>
      <c r="H51" s="163"/>
      <c r="I51" s="163"/>
      <c r="J51" s="47"/>
    </row>
    <row r="52" spans="1:10" ht="18">
      <c r="A52" s="162"/>
      <c r="B52" s="163"/>
      <c r="C52" s="163"/>
      <c r="D52" s="163"/>
      <c r="E52" s="163"/>
      <c r="F52" s="163"/>
      <c r="G52" s="163"/>
      <c r="H52" s="163"/>
      <c r="I52" s="163"/>
      <c r="J52" s="47"/>
    </row>
    <row r="53" spans="1:10" ht="18">
      <c r="A53" s="162" t="s">
        <v>199</v>
      </c>
      <c r="B53" s="163"/>
      <c r="C53" s="163"/>
      <c r="D53" s="163"/>
      <c r="E53" s="163"/>
      <c r="F53" s="163"/>
      <c r="G53" s="163"/>
      <c r="H53" s="163"/>
      <c r="I53" s="163"/>
      <c r="J53" s="47"/>
    </row>
    <row r="54" spans="1:10" ht="10.5" customHeight="1">
      <c r="A54" s="162"/>
      <c r="B54" s="163"/>
      <c r="C54" s="163"/>
      <c r="D54" s="163"/>
      <c r="E54" s="163"/>
      <c r="F54" s="163"/>
      <c r="G54" s="163"/>
      <c r="H54" s="163"/>
      <c r="I54" s="163"/>
      <c r="J54" s="47"/>
    </row>
    <row r="55" spans="1:10" ht="20.25">
      <c r="A55" s="162" t="s">
        <v>200</v>
      </c>
      <c r="B55" s="163"/>
      <c r="C55" s="163"/>
      <c r="D55" s="163"/>
      <c r="E55" s="163"/>
      <c r="F55" s="163"/>
      <c r="G55" s="163"/>
      <c r="H55" s="163"/>
      <c r="I55" s="163"/>
      <c r="J55" s="47"/>
    </row>
  </sheetData>
  <sheetProtection/>
  <autoFilter ref="A5:J39"/>
  <mergeCells count="2">
    <mergeCell ref="A3:J4"/>
    <mergeCell ref="A45:I45"/>
  </mergeCells>
  <printOptions horizontalCentered="1" verticalCentered="1"/>
  <pageMargins left="0.45" right="0.45" top="0.5" bottom="0.5" header="0.3" footer="0.3"/>
  <pageSetup horizontalDpi="600" verticalDpi="600" orientation="landscape" paperSize="9" scale="56" r:id="rId1"/>
  <rowBreaks count="3" manualBreakCount="3">
    <brk id="11" max="9" man="1"/>
    <brk id="16" max="9" man="1"/>
    <brk id="24" max="9" man="1"/>
  </rowBreaks>
</worksheet>
</file>

<file path=xl/worksheets/sheet4.xml><?xml version="1.0" encoding="utf-8"?>
<worksheet xmlns="http://schemas.openxmlformats.org/spreadsheetml/2006/main" xmlns:r="http://schemas.openxmlformats.org/officeDocument/2006/relationships">
  <sheetPr>
    <tabColor rgb="FFC00000"/>
    <pageSetUpPr fitToPage="1"/>
  </sheetPr>
  <dimension ref="A1:K32"/>
  <sheetViews>
    <sheetView view="pageBreakPreview" zoomScale="71" zoomScaleSheetLayoutView="71" zoomScalePageLayoutView="0" workbookViewId="0" topLeftCell="A1">
      <selection activeCell="F10" sqref="F10:G26"/>
    </sheetView>
  </sheetViews>
  <sheetFormatPr defaultColWidth="9.140625" defaultRowHeight="15"/>
  <cols>
    <col min="1" max="1" width="9.140625" style="1" customWidth="1"/>
    <col min="2" max="2" width="50.28125" style="1" customWidth="1"/>
    <col min="3" max="3" width="11.421875" style="1" customWidth="1"/>
    <col min="4" max="4" width="13.421875" style="1" customWidth="1"/>
    <col min="5" max="5" width="12.8515625" style="1" customWidth="1"/>
    <col min="6" max="6" width="11.8515625" style="1" customWidth="1"/>
    <col min="7" max="7" width="11.57421875" style="1" customWidth="1"/>
    <col min="8" max="8" width="11.8515625" style="1" customWidth="1"/>
    <col min="9" max="9" width="12.421875" style="1" customWidth="1"/>
    <col min="10" max="10" width="10.421875" style="1" customWidth="1"/>
    <col min="11" max="11" width="12.7109375" style="1" customWidth="1"/>
    <col min="12" max="16384" width="9.140625" style="1" customWidth="1"/>
  </cols>
  <sheetData>
    <row r="1" spans="1:11" s="21" customFormat="1" ht="18">
      <c r="A1" s="242" t="str">
        <f>'MG COVER PAGE'!A1</f>
        <v>Name of Distribution Licensee: M G V C L</v>
      </c>
      <c r="B1" s="242"/>
      <c r="C1" s="242"/>
      <c r="D1" s="242"/>
      <c r="E1" s="242"/>
      <c r="F1" s="242"/>
      <c r="G1" s="242"/>
      <c r="H1" s="242"/>
      <c r="I1" s="242"/>
      <c r="J1" s="242"/>
      <c r="K1" s="242"/>
    </row>
    <row r="2" spans="1:11" s="21" customFormat="1" ht="18">
      <c r="A2" s="242" t="str">
        <f>'MG COVER PAGE'!A2</f>
        <v>Quarter :   Q-I  ( APRIL-MAY-JUNE- 2020)</v>
      </c>
      <c r="B2" s="242"/>
      <c r="C2" s="242"/>
      <c r="D2" s="242"/>
      <c r="E2" s="242"/>
      <c r="F2" s="242"/>
      <c r="G2" s="242"/>
      <c r="H2" s="242"/>
      <c r="I2" s="242"/>
      <c r="J2" s="242"/>
      <c r="K2" s="242"/>
    </row>
    <row r="3" spans="1:11" s="21" customFormat="1" ht="18">
      <c r="A3" s="243" t="str">
        <f>'MG COVER PAGE'!A3</f>
        <v>Year: 2020-21</v>
      </c>
      <c r="B3" s="243"/>
      <c r="C3" s="243"/>
      <c r="D3" s="243"/>
      <c r="E3" s="243"/>
      <c r="F3" s="243"/>
      <c r="G3" s="243"/>
      <c r="H3" s="243"/>
      <c r="I3" s="243"/>
      <c r="J3" s="243"/>
      <c r="K3" s="243"/>
    </row>
    <row r="4" spans="1:11" s="12" customFormat="1" ht="25.5" customHeight="1">
      <c r="A4" s="244" t="s">
        <v>221</v>
      </c>
      <c r="B4" s="244"/>
      <c r="C4" s="244"/>
      <c r="D4" s="244"/>
      <c r="E4" s="244"/>
      <c r="F4" s="244"/>
      <c r="G4" s="244"/>
      <c r="H4" s="244"/>
      <c r="I4" s="244"/>
      <c r="J4" s="244"/>
      <c r="K4" s="244"/>
    </row>
    <row r="5" spans="1:11" s="12" customFormat="1" ht="25.5" customHeight="1">
      <c r="A5" s="244" t="s">
        <v>15</v>
      </c>
      <c r="B5" s="244"/>
      <c r="C5" s="244"/>
      <c r="D5" s="244"/>
      <c r="E5" s="244" t="s">
        <v>62</v>
      </c>
      <c r="F5" s="244"/>
      <c r="G5" s="244"/>
      <c r="H5" s="244"/>
      <c r="I5" s="244"/>
      <c r="J5" s="244"/>
      <c r="K5" s="244"/>
    </row>
    <row r="6" spans="1:11" ht="18">
      <c r="A6" s="241" t="s">
        <v>16</v>
      </c>
      <c r="B6" s="241" t="s">
        <v>14</v>
      </c>
      <c r="C6" s="241" t="s">
        <v>158</v>
      </c>
      <c r="D6" s="241" t="s">
        <v>177</v>
      </c>
      <c r="E6" s="241" t="s">
        <v>144</v>
      </c>
      <c r="F6" s="240" t="s">
        <v>176</v>
      </c>
      <c r="G6" s="240"/>
      <c r="H6" s="240"/>
      <c r="I6" s="240"/>
      <c r="J6" s="240"/>
      <c r="K6" s="240" t="s">
        <v>17</v>
      </c>
    </row>
    <row r="7" spans="1:11" ht="22.5" customHeight="1">
      <c r="A7" s="241"/>
      <c r="B7" s="241"/>
      <c r="C7" s="241"/>
      <c r="D7" s="241"/>
      <c r="E7" s="241"/>
      <c r="F7" s="240" t="s">
        <v>18</v>
      </c>
      <c r="G7" s="240"/>
      <c r="H7" s="240" t="s">
        <v>19</v>
      </c>
      <c r="I7" s="240"/>
      <c r="J7" s="240" t="s">
        <v>159</v>
      </c>
      <c r="K7" s="240"/>
    </row>
    <row r="8" spans="1:11" ht="99" customHeight="1">
      <c r="A8" s="241"/>
      <c r="B8" s="241"/>
      <c r="C8" s="241"/>
      <c r="D8" s="241"/>
      <c r="E8" s="241"/>
      <c r="F8" s="52" t="s">
        <v>20</v>
      </c>
      <c r="G8" s="52" t="s">
        <v>21</v>
      </c>
      <c r="H8" s="52" t="s">
        <v>22</v>
      </c>
      <c r="I8" s="52" t="s">
        <v>23</v>
      </c>
      <c r="J8" s="240"/>
      <c r="K8" s="240"/>
    </row>
    <row r="9" spans="1:11" ht="18">
      <c r="A9" s="53"/>
      <c r="B9" s="51">
        <v>1</v>
      </c>
      <c r="C9" s="51">
        <v>2</v>
      </c>
      <c r="D9" s="51">
        <v>3</v>
      </c>
      <c r="E9" s="51">
        <v>4</v>
      </c>
      <c r="F9" s="51">
        <v>5</v>
      </c>
      <c r="G9" s="51">
        <v>6</v>
      </c>
      <c r="H9" s="51">
        <v>7</v>
      </c>
      <c r="I9" s="51">
        <v>8</v>
      </c>
      <c r="J9" s="51">
        <v>9</v>
      </c>
      <c r="K9" s="51">
        <v>10</v>
      </c>
    </row>
    <row r="10" spans="1:11" ht="18">
      <c r="A10" s="54" t="s">
        <v>24</v>
      </c>
      <c r="B10" s="59" t="s">
        <v>131</v>
      </c>
      <c r="C10" s="55">
        <v>0</v>
      </c>
      <c r="D10" s="56">
        <v>59308</v>
      </c>
      <c r="E10" s="56">
        <f>C10+D10</f>
        <v>59308</v>
      </c>
      <c r="F10" s="56">
        <v>23191</v>
      </c>
      <c r="G10" s="56">
        <v>36117</v>
      </c>
      <c r="H10" s="56">
        <v>0</v>
      </c>
      <c r="I10" s="56">
        <v>0</v>
      </c>
      <c r="J10" s="56">
        <f>SUM(F10:I10)</f>
        <v>59308</v>
      </c>
      <c r="K10" s="56">
        <f>E10-J10</f>
        <v>0</v>
      </c>
    </row>
    <row r="11" spans="1:11" ht="18">
      <c r="A11" s="54" t="s">
        <v>25</v>
      </c>
      <c r="B11" s="59" t="s">
        <v>132</v>
      </c>
      <c r="C11" s="55">
        <v>0</v>
      </c>
      <c r="D11" s="56">
        <v>21360</v>
      </c>
      <c r="E11" s="56">
        <f aca="true" t="shared" si="0" ref="E11:E26">C11+D11</f>
        <v>21360</v>
      </c>
      <c r="F11" s="56">
        <v>13731</v>
      </c>
      <c r="G11" s="56">
        <v>7629</v>
      </c>
      <c r="H11" s="56">
        <v>0</v>
      </c>
      <c r="I11" s="56">
        <v>0</v>
      </c>
      <c r="J11" s="56">
        <f aca="true" t="shared" si="1" ref="J11:J26">SUM(F11:I11)</f>
        <v>21360</v>
      </c>
      <c r="K11" s="56">
        <f aca="true" t="shared" si="2" ref="K11:K26">E11-J11</f>
        <v>0</v>
      </c>
    </row>
    <row r="12" spans="1:11" ht="18">
      <c r="A12" s="54" t="s">
        <v>26</v>
      </c>
      <c r="B12" s="59" t="s">
        <v>133</v>
      </c>
      <c r="C12" s="55">
        <v>0</v>
      </c>
      <c r="D12" s="56">
        <v>9717</v>
      </c>
      <c r="E12" s="56">
        <f t="shared" si="0"/>
        <v>9717</v>
      </c>
      <c r="F12" s="56">
        <v>7255</v>
      </c>
      <c r="G12" s="56">
        <v>2462</v>
      </c>
      <c r="H12" s="56">
        <v>0</v>
      </c>
      <c r="I12" s="56">
        <v>0</v>
      </c>
      <c r="J12" s="56">
        <f t="shared" si="1"/>
        <v>9717</v>
      </c>
      <c r="K12" s="56">
        <f t="shared" si="2"/>
        <v>0</v>
      </c>
    </row>
    <row r="13" spans="1:11" ht="36">
      <c r="A13" s="54" t="s">
        <v>27</v>
      </c>
      <c r="B13" s="59" t="s">
        <v>134</v>
      </c>
      <c r="C13" s="55">
        <v>0</v>
      </c>
      <c r="D13" s="56">
        <v>7778</v>
      </c>
      <c r="E13" s="56">
        <f t="shared" si="0"/>
        <v>7778</v>
      </c>
      <c r="F13" s="56">
        <v>4108</v>
      </c>
      <c r="G13" s="56">
        <v>3670</v>
      </c>
      <c r="H13" s="56">
        <v>0</v>
      </c>
      <c r="I13" s="56">
        <v>0</v>
      </c>
      <c r="J13" s="56">
        <f t="shared" si="1"/>
        <v>7778</v>
      </c>
      <c r="K13" s="56">
        <f t="shared" si="2"/>
        <v>0</v>
      </c>
    </row>
    <row r="14" spans="1:11" ht="36">
      <c r="A14" s="54" t="s">
        <v>28</v>
      </c>
      <c r="B14" s="59" t="s">
        <v>135</v>
      </c>
      <c r="C14" s="55">
        <v>0</v>
      </c>
      <c r="D14" s="56">
        <v>4163</v>
      </c>
      <c r="E14" s="56">
        <f t="shared" si="0"/>
        <v>4163</v>
      </c>
      <c r="F14" s="56">
        <v>2107</v>
      </c>
      <c r="G14" s="56">
        <v>2056</v>
      </c>
      <c r="H14" s="56">
        <v>0</v>
      </c>
      <c r="I14" s="56">
        <v>0</v>
      </c>
      <c r="J14" s="56">
        <f t="shared" si="1"/>
        <v>4163</v>
      </c>
      <c r="K14" s="56">
        <f t="shared" si="2"/>
        <v>0</v>
      </c>
    </row>
    <row r="15" spans="1:11" ht="18">
      <c r="A15" s="54" t="s">
        <v>29</v>
      </c>
      <c r="B15" s="59" t="s">
        <v>136</v>
      </c>
      <c r="C15" s="55">
        <v>0</v>
      </c>
      <c r="D15" s="56">
        <v>10545</v>
      </c>
      <c r="E15" s="56">
        <f t="shared" si="0"/>
        <v>10545</v>
      </c>
      <c r="F15" s="56">
        <v>5309</v>
      </c>
      <c r="G15" s="56">
        <v>5236</v>
      </c>
      <c r="H15" s="56">
        <v>0</v>
      </c>
      <c r="I15" s="56">
        <v>0</v>
      </c>
      <c r="J15" s="56">
        <f t="shared" si="1"/>
        <v>10545</v>
      </c>
      <c r="K15" s="56">
        <f t="shared" si="2"/>
        <v>0</v>
      </c>
    </row>
    <row r="16" spans="1:11" ht="18">
      <c r="A16" s="54" t="s">
        <v>30</v>
      </c>
      <c r="B16" s="59" t="s">
        <v>137</v>
      </c>
      <c r="C16" s="55">
        <v>0</v>
      </c>
      <c r="D16" s="56">
        <v>7537</v>
      </c>
      <c r="E16" s="56">
        <f t="shared" si="0"/>
        <v>7537</v>
      </c>
      <c r="F16" s="56">
        <v>4600</v>
      </c>
      <c r="G16" s="56">
        <v>2937</v>
      </c>
      <c r="H16" s="56">
        <v>0</v>
      </c>
      <c r="I16" s="56">
        <v>0</v>
      </c>
      <c r="J16" s="56">
        <f t="shared" si="1"/>
        <v>7537</v>
      </c>
      <c r="K16" s="56">
        <f t="shared" si="2"/>
        <v>0</v>
      </c>
    </row>
    <row r="17" spans="1:11" ht="18">
      <c r="A17" s="54" t="s">
        <v>31</v>
      </c>
      <c r="B17" s="59" t="s">
        <v>138</v>
      </c>
      <c r="C17" s="55">
        <v>0</v>
      </c>
      <c r="D17" s="56">
        <v>4161</v>
      </c>
      <c r="E17" s="56">
        <f t="shared" si="0"/>
        <v>4161</v>
      </c>
      <c r="F17" s="56">
        <v>2196</v>
      </c>
      <c r="G17" s="56">
        <v>1965</v>
      </c>
      <c r="H17" s="56">
        <v>0</v>
      </c>
      <c r="I17" s="56">
        <v>0</v>
      </c>
      <c r="J17" s="56">
        <f t="shared" si="1"/>
        <v>4161</v>
      </c>
      <c r="K17" s="56">
        <f t="shared" si="2"/>
        <v>0</v>
      </c>
    </row>
    <row r="18" spans="1:11" ht="18">
      <c r="A18" s="54" t="s">
        <v>32</v>
      </c>
      <c r="B18" s="59" t="s">
        <v>139</v>
      </c>
      <c r="C18" s="55">
        <v>0</v>
      </c>
      <c r="D18" s="56">
        <v>2038</v>
      </c>
      <c r="E18" s="56">
        <f t="shared" si="0"/>
        <v>2038</v>
      </c>
      <c r="F18" s="56">
        <v>1087</v>
      </c>
      <c r="G18" s="56">
        <v>951</v>
      </c>
      <c r="H18" s="56">
        <v>0</v>
      </c>
      <c r="I18" s="56">
        <v>0</v>
      </c>
      <c r="J18" s="56">
        <f t="shared" si="1"/>
        <v>2038</v>
      </c>
      <c r="K18" s="56">
        <f t="shared" si="2"/>
        <v>0</v>
      </c>
    </row>
    <row r="19" spans="1:11" ht="36">
      <c r="A19" s="54" t="s">
        <v>33</v>
      </c>
      <c r="B19" s="59" t="s">
        <v>161</v>
      </c>
      <c r="C19" s="55">
        <v>0</v>
      </c>
      <c r="D19" s="56">
        <v>5469</v>
      </c>
      <c r="E19" s="56">
        <f t="shared" si="0"/>
        <v>5469</v>
      </c>
      <c r="F19" s="56">
        <v>3206</v>
      </c>
      <c r="G19" s="56">
        <v>2263</v>
      </c>
      <c r="H19" s="56">
        <v>0</v>
      </c>
      <c r="I19" s="56">
        <v>0</v>
      </c>
      <c r="J19" s="56">
        <f t="shared" si="1"/>
        <v>5469</v>
      </c>
      <c r="K19" s="56">
        <f t="shared" si="2"/>
        <v>0</v>
      </c>
    </row>
    <row r="20" spans="1:11" ht="36">
      <c r="A20" s="54" t="s">
        <v>34</v>
      </c>
      <c r="B20" s="59" t="s">
        <v>160</v>
      </c>
      <c r="C20" s="55">
        <v>0</v>
      </c>
      <c r="D20" s="56">
        <v>3040</v>
      </c>
      <c r="E20" s="56">
        <f t="shared" si="0"/>
        <v>3040</v>
      </c>
      <c r="F20" s="56">
        <v>1544</v>
      </c>
      <c r="G20" s="56">
        <v>1496</v>
      </c>
      <c r="H20" s="56">
        <v>0</v>
      </c>
      <c r="I20" s="56">
        <v>0</v>
      </c>
      <c r="J20" s="56">
        <f t="shared" si="1"/>
        <v>3040</v>
      </c>
      <c r="K20" s="56">
        <f t="shared" si="2"/>
        <v>0</v>
      </c>
    </row>
    <row r="21" spans="1:11" ht="36">
      <c r="A21" s="54" t="s">
        <v>35</v>
      </c>
      <c r="B21" s="59" t="s">
        <v>162</v>
      </c>
      <c r="C21" s="55">
        <v>0</v>
      </c>
      <c r="D21" s="56">
        <v>6898</v>
      </c>
      <c r="E21" s="56">
        <f t="shared" si="0"/>
        <v>6898</v>
      </c>
      <c r="F21" s="56">
        <v>3225</v>
      </c>
      <c r="G21" s="56">
        <v>3673</v>
      </c>
      <c r="H21" s="56">
        <v>0</v>
      </c>
      <c r="I21" s="56">
        <v>0</v>
      </c>
      <c r="J21" s="56">
        <f t="shared" si="1"/>
        <v>6898</v>
      </c>
      <c r="K21" s="56">
        <f t="shared" si="2"/>
        <v>0</v>
      </c>
    </row>
    <row r="22" spans="1:11" ht="36">
      <c r="A22" s="54" t="s">
        <v>36</v>
      </c>
      <c r="B22" s="59" t="s">
        <v>163</v>
      </c>
      <c r="C22" s="55">
        <v>0</v>
      </c>
      <c r="D22" s="56">
        <v>3118</v>
      </c>
      <c r="E22" s="56">
        <f t="shared" si="0"/>
        <v>3118</v>
      </c>
      <c r="F22" s="56">
        <v>1349</v>
      </c>
      <c r="G22" s="56">
        <v>1769</v>
      </c>
      <c r="H22" s="56">
        <v>0</v>
      </c>
      <c r="I22" s="56">
        <v>0</v>
      </c>
      <c r="J22" s="56">
        <f t="shared" si="1"/>
        <v>3118</v>
      </c>
      <c r="K22" s="56">
        <f t="shared" si="2"/>
        <v>0</v>
      </c>
    </row>
    <row r="23" spans="1:11" ht="36">
      <c r="A23" s="54" t="s">
        <v>37</v>
      </c>
      <c r="B23" s="59" t="s">
        <v>140</v>
      </c>
      <c r="C23" s="55">
        <v>0</v>
      </c>
      <c r="D23" s="56">
        <v>3211</v>
      </c>
      <c r="E23" s="56">
        <f t="shared" si="0"/>
        <v>3211</v>
      </c>
      <c r="F23" s="56">
        <v>1122</v>
      </c>
      <c r="G23" s="56">
        <v>2089</v>
      </c>
      <c r="H23" s="56">
        <v>0</v>
      </c>
      <c r="I23" s="56">
        <v>0</v>
      </c>
      <c r="J23" s="56">
        <f t="shared" si="1"/>
        <v>3211</v>
      </c>
      <c r="K23" s="56">
        <f t="shared" si="2"/>
        <v>0</v>
      </c>
    </row>
    <row r="24" spans="1:11" ht="36">
      <c r="A24" s="54" t="s">
        <v>38</v>
      </c>
      <c r="B24" s="59" t="s">
        <v>141</v>
      </c>
      <c r="C24" s="55">
        <v>0</v>
      </c>
      <c r="D24" s="56">
        <v>3569</v>
      </c>
      <c r="E24" s="56">
        <f t="shared" si="0"/>
        <v>3569</v>
      </c>
      <c r="F24" s="56">
        <v>1452</v>
      </c>
      <c r="G24" s="56">
        <v>2117</v>
      </c>
      <c r="H24" s="56">
        <v>0</v>
      </c>
      <c r="I24" s="56">
        <v>0</v>
      </c>
      <c r="J24" s="56">
        <f t="shared" si="1"/>
        <v>3569</v>
      </c>
      <c r="K24" s="56">
        <f t="shared" si="2"/>
        <v>0</v>
      </c>
    </row>
    <row r="25" spans="1:11" ht="18">
      <c r="A25" s="54" t="s">
        <v>39</v>
      </c>
      <c r="B25" s="59" t="s">
        <v>142</v>
      </c>
      <c r="C25" s="55">
        <v>0</v>
      </c>
      <c r="D25" s="56">
        <v>763</v>
      </c>
      <c r="E25" s="56">
        <f t="shared" si="0"/>
        <v>763</v>
      </c>
      <c r="F25" s="56">
        <v>415</v>
      </c>
      <c r="G25" s="56">
        <v>348</v>
      </c>
      <c r="H25" s="56">
        <v>0</v>
      </c>
      <c r="I25" s="56">
        <v>0</v>
      </c>
      <c r="J25" s="56">
        <f t="shared" si="1"/>
        <v>763</v>
      </c>
      <c r="K25" s="56">
        <f t="shared" si="2"/>
        <v>0</v>
      </c>
    </row>
    <row r="26" spans="1:11" ht="18">
      <c r="A26" s="54" t="s">
        <v>40</v>
      </c>
      <c r="B26" s="59" t="s">
        <v>143</v>
      </c>
      <c r="C26" s="55">
        <v>0</v>
      </c>
      <c r="D26" s="56">
        <v>12124</v>
      </c>
      <c r="E26" s="56">
        <f t="shared" si="0"/>
        <v>12124</v>
      </c>
      <c r="F26" s="56">
        <v>6855</v>
      </c>
      <c r="G26" s="56">
        <v>5269</v>
      </c>
      <c r="H26" s="56">
        <v>0</v>
      </c>
      <c r="I26" s="56">
        <v>0</v>
      </c>
      <c r="J26" s="56">
        <f t="shared" si="1"/>
        <v>12124</v>
      </c>
      <c r="K26" s="56">
        <f t="shared" si="2"/>
        <v>0</v>
      </c>
    </row>
    <row r="27" spans="1:11" ht="18" hidden="1">
      <c r="A27" s="57"/>
      <c r="B27" s="57" t="s">
        <v>10</v>
      </c>
      <c r="C27" s="33">
        <v>0</v>
      </c>
      <c r="D27" s="58">
        <f>SUM(D10:D26)</f>
        <v>164799</v>
      </c>
      <c r="E27" s="58">
        <f aca="true" t="shared" si="3" ref="E27:K27">SUM(E10:E26)</f>
        <v>164799</v>
      </c>
      <c r="F27" s="58">
        <f t="shared" si="3"/>
        <v>82752</v>
      </c>
      <c r="G27" s="58">
        <f t="shared" si="3"/>
        <v>82047</v>
      </c>
      <c r="H27" s="58">
        <f t="shared" si="3"/>
        <v>0</v>
      </c>
      <c r="I27" s="58">
        <f t="shared" si="3"/>
        <v>0</v>
      </c>
      <c r="J27" s="58">
        <f t="shared" si="3"/>
        <v>164799</v>
      </c>
      <c r="K27" s="58">
        <f t="shared" si="3"/>
        <v>0</v>
      </c>
    </row>
    <row r="28" spans="1:2" ht="14.25">
      <c r="A28" s="4" t="s">
        <v>12</v>
      </c>
      <c r="B28" s="4"/>
    </row>
    <row r="29" spans="1:2" ht="14.25">
      <c r="A29" s="4"/>
      <c r="B29" s="4"/>
    </row>
    <row r="30" spans="1:2" ht="14.25">
      <c r="A30" s="4" t="s">
        <v>63</v>
      </c>
      <c r="B30" s="4"/>
    </row>
    <row r="31" spans="1:2" ht="15">
      <c r="A31" s="3"/>
      <c r="B31" s="3"/>
    </row>
    <row r="32" spans="1:2" ht="14.25">
      <c r="A32" s="4" t="s">
        <v>41</v>
      </c>
      <c r="B32" s="4"/>
    </row>
  </sheetData>
  <sheetProtection/>
  <mergeCells count="16">
    <mergeCell ref="A1:K1"/>
    <mergeCell ref="A2:K2"/>
    <mergeCell ref="A3:K3"/>
    <mergeCell ref="A4:K4"/>
    <mergeCell ref="A5:D5"/>
    <mergeCell ref="E5:K5"/>
    <mergeCell ref="K6:K8"/>
    <mergeCell ref="F7:G7"/>
    <mergeCell ref="H7:I7"/>
    <mergeCell ref="J7:J8"/>
    <mergeCell ref="A6:A8"/>
    <mergeCell ref="B6:B8"/>
    <mergeCell ref="C6:C8"/>
    <mergeCell ref="D6:D8"/>
    <mergeCell ref="E6:E8"/>
    <mergeCell ref="F6:J6"/>
  </mergeCells>
  <printOptions horizontalCentered="1" verticalCentered="1"/>
  <pageMargins left="0.45" right="0.45" top="0.5" bottom="0.5" header="0.3" footer="0.3"/>
  <pageSetup fitToHeight="1" fitToWidth="1" horizontalDpi="600" verticalDpi="600" orientation="landscape" paperSize="9" scale="75" r:id="rId1"/>
  <headerFooter>
    <oddFooter>&amp;L&amp;A</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I13"/>
  <sheetViews>
    <sheetView view="pageBreakPreview" zoomScaleSheetLayoutView="100" zoomScalePageLayoutView="0" workbookViewId="0" topLeftCell="A4">
      <selection activeCell="B12" sqref="B12"/>
    </sheetView>
  </sheetViews>
  <sheetFormatPr defaultColWidth="9.140625" defaultRowHeight="15"/>
  <cols>
    <col min="1" max="1" width="7.00390625" style="16" customWidth="1"/>
    <col min="2" max="2" width="64.8515625" style="16" customWidth="1"/>
    <col min="3" max="3" width="31.00390625" style="16" customWidth="1"/>
    <col min="4" max="16384" width="9.140625" style="16" customWidth="1"/>
  </cols>
  <sheetData>
    <row r="1" spans="1:3" s="19" customFormat="1" ht="18.75" thickBot="1">
      <c r="A1" s="254" t="str">
        <f>'MG SoP 01'!A1</f>
        <v>Name of Distribution Licensee: M G V C L</v>
      </c>
      <c r="B1" s="255"/>
      <c r="C1" s="256"/>
    </row>
    <row r="2" spans="1:3" s="19" customFormat="1" ht="18.75" thickBot="1">
      <c r="A2" s="257" t="str">
        <f>'MG SoP 01'!A2</f>
        <v>Quarter :   Q-I  ( APRIL-MAY-JUNE- 2020)</v>
      </c>
      <c r="B2" s="258"/>
      <c r="C2" s="259"/>
    </row>
    <row r="3" spans="1:3" s="19" customFormat="1" ht="18.75" thickBot="1">
      <c r="A3" s="260" t="str">
        <f>'MG SoP 01'!A3</f>
        <v>Year: 2020-21</v>
      </c>
      <c r="B3" s="261"/>
      <c r="C3" s="262"/>
    </row>
    <row r="4" spans="1:8" ht="37.5" customHeight="1">
      <c r="A4" s="251" t="s">
        <v>164</v>
      </c>
      <c r="B4" s="252"/>
      <c r="C4" s="253"/>
      <c r="D4" s="17"/>
      <c r="E4" s="17"/>
      <c r="F4" s="17"/>
      <c r="G4" s="17"/>
      <c r="H4" s="17"/>
    </row>
    <row r="5" spans="1:7" ht="31.5" customHeight="1">
      <c r="A5" s="245" t="s">
        <v>42</v>
      </c>
      <c r="B5" s="246"/>
      <c r="C5" s="247"/>
      <c r="D5" s="18"/>
      <c r="E5" s="18"/>
      <c r="F5" s="18"/>
      <c r="G5" s="18"/>
    </row>
    <row r="6" spans="1:9" ht="42" customHeight="1" thickBot="1">
      <c r="A6" s="248"/>
      <c r="B6" s="249"/>
      <c r="C6" s="250"/>
      <c r="D6" s="18"/>
      <c r="E6" s="25"/>
      <c r="F6" s="18"/>
      <c r="G6" s="18"/>
      <c r="H6" s="26"/>
      <c r="I6" s="26"/>
    </row>
    <row r="7" spans="1:5" ht="36">
      <c r="A7" s="60" t="s">
        <v>13</v>
      </c>
      <c r="B7" s="61" t="s">
        <v>43</v>
      </c>
      <c r="C7" s="62" t="s">
        <v>44</v>
      </c>
      <c r="E7" s="26"/>
    </row>
    <row r="8" spans="1:3" ht="48.75" customHeight="1" hidden="1" thickBot="1">
      <c r="A8" s="63"/>
      <c r="B8" s="54"/>
      <c r="C8" s="64"/>
    </row>
    <row r="9" spans="1:9" ht="39.75" customHeight="1">
      <c r="A9" s="63">
        <v>1</v>
      </c>
      <c r="B9" s="32" t="s">
        <v>45</v>
      </c>
      <c r="C9" s="140">
        <v>3276815</v>
      </c>
      <c r="E9" s="28"/>
      <c r="F9" s="28"/>
      <c r="G9" s="28"/>
      <c r="H9" s="28"/>
      <c r="I9" s="28"/>
    </row>
    <row r="10" spans="1:9" ht="39.75" customHeight="1">
      <c r="A10" s="63">
        <v>2</v>
      </c>
      <c r="B10" s="32" t="s">
        <v>46</v>
      </c>
      <c r="C10" s="140">
        <v>3276815</v>
      </c>
      <c r="E10" s="28"/>
      <c r="F10" s="28"/>
      <c r="G10" s="28"/>
      <c r="H10" s="28"/>
      <c r="I10" s="28"/>
    </row>
    <row r="11" spans="1:9" ht="39.75" customHeight="1">
      <c r="A11" s="63">
        <v>3</v>
      </c>
      <c r="B11" s="32" t="s">
        <v>47</v>
      </c>
      <c r="C11" s="140">
        <v>3276815</v>
      </c>
      <c r="E11" s="28"/>
      <c r="F11" s="28"/>
      <c r="G11" s="28"/>
      <c r="H11" s="28"/>
      <c r="I11" s="28"/>
    </row>
    <row r="12" spans="1:9" ht="30.75" customHeight="1">
      <c r="A12" s="54">
        <v>4</v>
      </c>
      <c r="B12" s="32" t="s">
        <v>148</v>
      </c>
      <c r="C12" s="140">
        <v>3276815</v>
      </c>
      <c r="E12" s="29"/>
      <c r="F12" s="28"/>
      <c r="G12" s="28"/>
      <c r="H12" s="30"/>
      <c r="I12" s="28"/>
    </row>
    <row r="13" spans="1:3" ht="36">
      <c r="A13" s="54">
        <v>5</v>
      </c>
      <c r="B13" s="32" t="s">
        <v>216</v>
      </c>
      <c r="C13" s="190">
        <v>4235</v>
      </c>
    </row>
  </sheetData>
  <sheetProtection/>
  <mergeCells count="5">
    <mergeCell ref="A5:C6"/>
    <mergeCell ref="A4:C4"/>
    <mergeCell ref="A1:C1"/>
    <mergeCell ref="A2:C2"/>
    <mergeCell ref="A3:C3"/>
  </mergeCells>
  <printOptions horizontalCentered="1" verticalCentered="1"/>
  <pageMargins left="0.45" right="0.45" top="0.5" bottom="0.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C00000"/>
  </sheetPr>
  <dimension ref="A1:F10"/>
  <sheetViews>
    <sheetView view="pageBreakPreview" zoomScale="60" zoomScalePageLayoutView="0" workbookViewId="0" topLeftCell="A4">
      <selection activeCell="D7" sqref="D7"/>
    </sheetView>
  </sheetViews>
  <sheetFormatPr defaultColWidth="9.140625" defaultRowHeight="15"/>
  <cols>
    <col min="1" max="1" width="6.57421875" style="6" customWidth="1"/>
    <col min="2" max="2" width="34.28125" style="6" customWidth="1"/>
    <col min="3" max="3" width="22.7109375" style="6" customWidth="1"/>
    <col min="4" max="4" width="24.57421875" style="6" customWidth="1"/>
    <col min="5" max="5" width="23.00390625" style="6" customWidth="1"/>
    <col min="6" max="16384" width="9.140625" style="6" customWidth="1"/>
  </cols>
  <sheetData>
    <row r="1" spans="1:5" s="20" customFormat="1" ht="21">
      <c r="A1" s="243" t="str">
        <f>'MG COVER PAGE'!A1</f>
        <v>Name of Distribution Licensee: M G V C L</v>
      </c>
      <c r="B1" s="243"/>
      <c r="C1" s="243"/>
      <c r="D1" s="243"/>
      <c r="E1" s="243"/>
    </row>
    <row r="2" spans="1:5" s="20" customFormat="1" ht="21">
      <c r="A2" s="243" t="str">
        <f>'MG COVER PAGE'!A2</f>
        <v>Quarter :   Q-I  ( APRIL-MAY-JUNE- 2020)</v>
      </c>
      <c r="B2" s="243"/>
      <c r="C2" s="243"/>
      <c r="D2" s="243"/>
      <c r="E2" s="243"/>
    </row>
    <row r="3" spans="1:5" s="20" customFormat="1" ht="21">
      <c r="A3" s="243" t="str">
        <f>'MG COVER PAGE'!A3</f>
        <v>Year: 2020-21</v>
      </c>
      <c r="B3" s="243"/>
      <c r="C3" s="243"/>
      <c r="D3" s="243"/>
      <c r="E3" s="243"/>
    </row>
    <row r="4" spans="1:5" s="20" customFormat="1" ht="21" thickBot="1">
      <c r="A4" s="264" t="s">
        <v>64</v>
      </c>
      <c r="B4" s="265"/>
      <c r="C4" s="265"/>
      <c r="D4" s="265"/>
      <c r="E4" s="265"/>
    </row>
    <row r="5" spans="1:5" ht="86.25" customHeight="1" thickBot="1">
      <c r="A5" s="70" t="s">
        <v>13</v>
      </c>
      <c r="B5" s="71" t="s">
        <v>48</v>
      </c>
      <c r="C5" s="71" t="s">
        <v>49</v>
      </c>
      <c r="D5" s="71" t="s">
        <v>50</v>
      </c>
      <c r="E5" s="72" t="s">
        <v>51</v>
      </c>
    </row>
    <row r="6" spans="1:5" ht="130.5" customHeight="1">
      <c r="A6" s="141">
        <v>1</v>
      </c>
      <c r="B6" s="141" t="s">
        <v>222</v>
      </c>
      <c r="C6" s="141" t="s">
        <v>230</v>
      </c>
      <c r="D6" s="141">
        <v>0</v>
      </c>
      <c r="E6" s="141">
        <v>0</v>
      </c>
    </row>
    <row r="7" spans="1:5" ht="105.75" customHeight="1">
      <c r="A7" s="142">
        <v>2</v>
      </c>
      <c r="B7" s="142" t="s">
        <v>223</v>
      </c>
      <c r="C7" s="141" t="s">
        <v>230</v>
      </c>
      <c r="D7" s="141">
        <v>0</v>
      </c>
      <c r="E7" s="141">
        <v>0</v>
      </c>
    </row>
    <row r="8" spans="1:5" ht="114.75" customHeight="1">
      <c r="A8" s="142">
        <v>3</v>
      </c>
      <c r="B8" s="142" t="s">
        <v>224</v>
      </c>
      <c r="C8" s="141" t="s">
        <v>370</v>
      </c>
      <c r="D8" s="142">
        <v>7</v>
      </c>
      <c r="E8" s="142">
        <v>1</v>
      </c>
    </row>
    <row r="9" spans="1:5" ht="51.75" customHeight="1">
      <c r="A9" s="266" t="s">
        <v>231</v>
      </c>
      <c r="B9" s="267"/>
      <c r="C9" s="267"/>
      <c r="D9" s="267"/>
      <c r="E9" s="267"/>
    </row>
    <row r="10" spans="1:6" ht="51" customHeight="1">
      <c r="A10" s="263"/>
      <c r="B10" s="263"/>
      <c r="C10" s="263"/>
      <c r="D10" s="263"/>
      <c r="E10" s="263"/>
      <c r="F10" s="7"/>
    </row>
  </sheetData>
  <sheetProtection/>
  <mergeCells count="6">
    <mergeCell ref="A10:E10"/>
    <mergeCell ref="A4:E4"/>
    <mergeCell ref="A1:E1"/>
    <mergeCell ref="A2:E2"/>
    <mergeCell ref="A3:E3"/>
    <mergeCell ref="A9:E9"/>
  </mergeCells>
  <printOptions horizontalCentered="1" verticalCentered="1"/>
  <pageMargins left="0.45" right="0.45" top="0.5" bottom="0.5" header="0.3" footer="0.3"/>
  <pageSetup horizontalDpi="600" verticalDpi="600" orientation="landscape" paperSize="9" scale="86" r:id="rId1"/>
  <headerFooter>
    <oddFooter>&amp;L&amp;A</oddFooter>
  </headerFooter>
</worksheet>
</file>

<file path=xl/worksheets/sheet7.xml><?xml version="1.0" encoding="utf-8"?>
<worksheet xmlns="http://schemas.openxmlformats.org/spreadsheetml/2006/main" xmlns:r="http://schemas.openxmlformats.org/officeDocument/2006/relationships">
  <sheetPr>
    <tabColor rgb="FFC00000"/>
  </sheetPr>
  <dimension ref="A1:G12"/>
  <sheetViews>
    <sheetView view="pageBreakPreview" zoomScale="88" zoomScaleSheetLayoutView="88" zoomScalePageLayoutView="0" workbookViewId="0" topLeftCell="A10">
      <selection activeCell="I1" sqref="I1"/>
    </sheetView>
  </sheetViews>
  <sheetFormatPr defaultColWidth="9.140625" defaultRowHeight="15"/>
  <cols>
    <col min="1" max="1" width="6.421875" style="1" customWidth="1"/>
    <col min="2" max="2" width="13.57421875" style="1" customWidth="1"/>
    <col min="3" max="3" width="17.8515625" style="1" customWidth="1"/>
    <col min="4" max="4" width="16.421875" style="1" customWidth="1"/>
    <col min="5" max="5" width="15.7109375" style="1" customWidth="1"/>
    <col min="6" max="6" width="15.421875" style="1" customWidth="1"/>
    <col min="7" max="7" width="15.140625" style="1" customWidth="1"/>
    <col min="8" max="8" width="4.140625" style="1" customWidth="1"/>
    <col min="9" max="16384" width="9.140625" style="1" customWidth="1"/>
  </cols>
  <sheetData>
    <row r="1" spans="1:7" s="12" customFormat="1" ht="18">
      <c r="A1" s="243" t="str">
        <f>'MG COVER PAGE'!A1</f>
        <v>Name of Distribution Licensee: M G V C L</v>
      </c>
      <c r="B1" s="243"/>
      <c r="C1" s="243"/>
      <c r="D1" s="243"/>
      <c r="E1" s="243"/>
      <c r="F1" s="243"/>
      <c r="G1" s="243"/>
    </row>
    <row r="2" spans="1:7" s="12" customFormat="1" ht="18">
      <c r="A2" s="243" t="str">
        <f>'MG COVER PAGE'!A2</f>
        <v>Quarter :   Q-I  ( APRIL-MAY-JUNE- 2020)</v>
      </c>
      <c r="B2" s="243"/>
      <c r="C2" s="243"/>
      <c r="D2" s="243"/>
      <c r="E2" s="243"/>
      <c r="F2" s="243"/>
      <c r="G2" s="243"/>
    </row>
    <row r="3" spans="1:7" s="12" customFormat="1" ht="18">
      <c r="A3" s="243" t="str">
        <f>'MG COVER PAGE'!A3</f>
        <v>Year: 2020-21</v>
      </c>
      <c r="B3" s="243"/>
      <c r="C3" s="243"/>
      <c r="D3" s="243"/>
      <c r="E3" s="243"/>
      <c r="F3" s="243"/>
      <c r="G3" s="243"/>
    </row>
    <row r="4" spans="1:7" s="16" customFormat="1" ht="18.75" thickBot="1">
      <c r="A4" s="143" t="s">
        <v>52</v>
      </c>
      <c r="B4" s="77"/>
      <c r="C4" s="78"/>
      <c r="D4" s="78"/>
      <c r="E4" s="78"/>
      <c r="F4" s="78"/>
      <c r="G4" s="78"/>
    </row>
    <row r="5" spans="1:7" s="16" customFormat="1" ht="125.25" customHeight="1">
      <c r="A5" s="268" t="s">
        <v>53</v>
      </c>
      <c r="B5" s="270" t="s">
        <v>149</v>
      </c>
      <c r="C5" s="61" t="s">
        <v>165</v>
      </c>
      <c r="D5" s="61" t="s">
        <v>225</v>
      </c>
      <c r="E5" s="61" t="s">
        <v>226</v>
      </c>
      <c r="F5" s="61" t="s">
        <v>54</v>
      </c>
      <c r="G5" s="62" t="s">
        <v>55</v>
      </c>
    </row>
    <row r="6" spans="1:7" s="16" customFormat="1" ht="41.25" customHeight="1" thickBot="1">
      <c r="A6" s="269"/>
      <c r="B6" s="271"/>
      <c r="C6" s="84" t="s">
        <v>56</v>
      </c>
      <c r="D6" s="84" t="s">
        <v>57</v>
      </c>
      <c r="E6" s="84" t="s">
        <v>58</v>
      </c>
      <c r="F6" s="84" t="s">
        <v>59</v>
      </c>
      <c r="G6" s="85" t="s">
        <v>60</v>
      </c>
    </row>
    <row r="7" spans="1:7" s="16" customFormat="1" ht="33" customHeight="1">
      <c r="A7" s="82">
        <v>1</v>
      </c>
      <c r="B7" s="79" t="s">
        <v>126</v>
      </c>
      <c r="C7" s="80">
        <v>45998</v>
      </c>
      <c r="D7" s="80">
        <v>479</v>
      </c>
      <c r="E7" s="80">
        <f>SUM(C7:D7)</f>
        <v>46477</v>
      </c>
      <c r="F7" s="80">
        <v>526</v>
      </c>
      <c r="G7" s="81">
        <f>F7*100/E7</f>
        <v>1.1317425823525615</v>
      </c>
    </row>
    <row r="8" spans="1:7" s="16" customFormat="1" ht="33" customHeight="1">
      <c r="A8" s="83">
        <v>2</v>
      </c>
      <c r="B8" s="32" t="s">
        <v>125</v>
      </c>
      <c r="C8" s="55">
        <v>8400</v>
      </c>
      <c r="D8" s="55">
        <v>19</v>
      </c>
      <c r="E8" s="80">
        <f>SUM(C8:D8)</f>
        <v>8419</v>
      </c>
      <c r="F8" s="55">
        <v>6</v>
      </c>
      <c r="G8" s="73">
        <f>F8*100/E8</f>
        <v>0.07126737142178406</v>
      </c>
    </row>
    <row r="9" spans="1:7" s="16" customFormat="1" ht="33" customHeight="1">
      <c r="A9" s="83">
        <v>3</v>
      </c>
      <c r="B9" s="32" t="s">
        <v>119</v>
      </c>
      <c r="C9" s="55">
        <v>21350</v>
      </c>
      <c r="D9" s="55">
        <v>46</v>
      </c>
      <c r="E9" s="80">
        <f>SUM(C9:D9)</f>
        <v>21396</v>
      </c>
      <c r="F9" s="55">
        <v>283</v>
      </c>
      <c r="G9" s="73">
        <f>F9*100/E9</f>
        <v>1.3226771359132548</v>
      </c>
    </row>
    <row r="10" spans="1:7" s="16" customFormat="1" ht="33" customHeight="1">
      <c r="A10" s="83">
        <v>4</v>
      </c>
      <c r="B10" s="32" t="s">
        <v>178</v>
      </c>
      <c r="C10" s="55">
        <v>28267</v>
      </c>
      <c r="D10" s="55">
        <v>406</v>
      </c>
      <c r="E10" s="80">
        <f>SUM(C10:D10)</f>
        <v>28673</v>
      </c>
      <c r="F10" s="55">
        <v>303</v>
      </c>
      <c r="G10" s="73">
        <f>F10*100/E10</f>
        <v>1.0567432776479615</v>
      </c>
    </row>
    <row r="11" spans="1:7" s="16" customFormat="1" ht="33" customHeight="1">
      <c r="A11" s="83">
        <v>5</v>
      </c>
      <c r="B11" s="32" t="s">
        <v>120</v>
      </c>
      <c r="C11" s="55">
        <v>49418</v>
      </c>
      <c r="D11" s="55">
        <v>320</v>
      </c>
      <c r="E11" s="80">
        <f>SUM(C11:D11)</f>
        <v>49738</v>
      </c>
      <c r="F11" s="55">
        <v>1102</v>
      </c>
      <c r="G11" s="73">
        <f>F11*100/E11</f>
        <v>2.215609795327516</v>
      </c>
    </row>
    <row r="12" spans="1:7" s="16" customFormat="1" ht="31.5" customHeight="1">
      <c r="A12" s="83"/>
      <c r="B12" s="34" t="s">
        <v>121</v>
      </c>
      <c r="C12" s="74">
        <f>SUM(C7:C11)</f>
        <v>153433</v>
      </c>
      <c r="D12" s="75">
        <f>SUM(D7:D11)</f>
        <v>1270</v>
      </c>
      <c r="E12" s="74">
        <f>SUM(E7:E11)</f>
        <v>154703</v>
      </c>
      <c r="F12" s="75">
        <f>SUM(F7:F11)</f>
        <v>2220</v>
      </c>
      <c r="G12" s="76">
        <f>F12/E12*100</f>
        <v>1.4350077244785169</v>
      </c>
    </row>
  </sheetData>
  <sheetProtection/>
  <mergeCells count="5">
    <mergeCell ref="A5:A6"/>
    <mergeCell ref="B5:B6"/>
    <mergeCell ref="A1:G1"/>
    <mergeCell ref="A2:G2"/>
    <mergeCell ref="A3:G3"/>
  </mergeCells>
  <printOptions horizontalCentered="1" verticalCentered="1"/>
  <pageMargins left="0.45" right="0.45" top="0.5" bottom="0.5" header="0.3" footer="0.3"/>
  <pageSetup horizontalDpi="600" verticalDpi="600" orientation="landscape" paperSize="9" scale="118" r:id="rId1"/>
  <headerFooter>
    <oddFooter>&amp;L&amp;A</oddFooter>
  </headerFooter>
</worksheet>
</file>

<file path=xl/worksheets/sheet8.xml><?xml version="1.0" encoding="utf-8"?>
<worksheet xmlns="http://schemas.openxmlformats.org/spreadsheetml/2006/main" xmlns:r="http://schemas.openxmlformats.org/officeDocument/2006/relationships">
  <sheetPr>
    <tabColor indexed="34"/>
  </sheetPr>
  <dimension ref="A1:L20"/>
  <sheetViews>
    <sheetView view="pageBreakPreview" zoomScale="50" zoomScaleSheetLayoutView="50" zoomScalePageLayoutView="0" workbookViewId="0" topLeftCell="A1">
      <selection activeCell="H28" sqref="H28"/>
    </sheetView>
  </sheetViews>
  <sheetFormatPr defaultColWidth="9.140625" defaultRowHeight="15"/>
  <cols>
    <col min="1" max="1" width="6.8515625" style="0" customWidth="1"/>
    <col min="2" max="2" width="19.8515625" style="0" customWidth="1"/>
    <col min="3" max="3" width="14.57421875" style="0" bestFit="1" customWidth="1"/>
    <col min="4" max="4" width="10.421875" style="0" bestFit="1" customWidth="1"/>
    <col min="5" max="5" width="14.140625" style="0" customWidth="1"/>
    <col min="6" max="6" width="13.00390625" style="0" customWidth="1"/>
  </cols>
  <sheetData>
    <row r="1" spans="1:7" ht="18">
      <c r="A1" s="243" t="str">
        <f>'MG COVER PAGE'!A1</f>
        <v>Name of Distribution Licensee: M G V C L</v>
      </c>
      <c r="B1" s="243"/>
      <c r="C1" s="243"/>
      <c r="D1" s="243"/>
      <c r="E1" s="243"/>
      <c r="F1" s="243"/>
      <c r="G1" s="243"/>
    </row>
    <row r="2" spans="1:5" ht="18">
      <c r="A2" s="243" t="str">
        <f>'MG COVER PAGE'!A2</f>
        <v>Quarter :   Q-I  ( APRIL-MAY-JUNE- 2020)</v>
      </c>
      <c r="B2" s="243"/>
      <c r="C2" s="243"/>
      <c r="D2" s="243"/>
      <c r="E2" s="243"/>
    </row>
    <row r="3" spans="1:5" ht="18">
      <c r="A3" s="243" t="str">
        <f>'MG COVER PAGE'!A3</f>
        <v>Year: 2020-21</v>
      </c>
      <c r="B3" s="243"/>
      <c r="C3" s="243"/>
      <c r="D3" s="243"/>
      <c r="E3" s="243"/>
    </row>
    <row r="4" spans="1:3" ht="18">
      <c r="A4" s="46" t="s">
        <v>150</v>
      </c>
      <c r="B4" s="47"/>
      <c r="C4" s="47"/>
    </row>
    <row r="5" spans="1:3" ht="18.75" thickBot="1">
      <c r="A5" s="86"/>
      <c r="B5" s="47"/>
      <c r="C5" s="47"/>
    </row>
    <row r="6" spans="1:7" ht="99" customHeight="1">
      <c r="A6" s="273" t="s">
        <v>53</v>
      </c>
      <c r="B6" s="273" t="s">
        <v>151</v>
      </c>
      <c r="C6" s="273" t="s">
        <v>152</v>
      </c>
      <c r="D6" s="273" t="s">
        <v>153</v>
      </c>
      <c r="E6" s="273" t="s">
        <v>154</v>
      </c>
      <c r="F6" s="273" t="s">
        <v>155</v>
      </c>
      <c r="G6" s="90"/>
    </row>
    <row r="7" spans="1:7" ht="18.75" thickBot="1">
      <c r="A7" s="274"/>
      <c r="B7" s="274"/>
      <c r="C7" s="274"/>
      <c r="D7" s="274"/>
      <c r="E7" s="274"/>
      <c r="F7" s="274"/>
      <c r="G7" s="90"/>
    </row>
    <row r="8" spans="1:7" ht="36.75" thickBot="1">
      <c r="A8" s="87"/>
      <c r="B8" s="92" t="s">
        <v>56</v>
      </c>
      <c r="C8" s="92" t="s">
        <v>57</v>
      </c>
      <c r="D8" s="92" t="s">
        <v>58</v>
      </c>
      <c r="E8" s="92" t="s">
        <v>59</v>
      </c>
      <c r="F8" s="92" t="s">
        <v>60</v>
      </c>
      <c r="G8" s="90"/>
    </row>
    <row r="9" spans="1:7" ht="18.75" thickBot="1">
      <c r="A9" s="50">
        <v>1</v>
      </c>
      <c r="B9" s="65">
        <v>0</v>
      </c>
      <c r="C9" s="65">
        <v>0</v>
      </c>
      <c r="D9" s="65">
        <f>B9+C9</f>
        <v>0</v>
      </c>
      <c r="E9" s="65">
        <v>0</v>
      </c>
      <c r="F9" s="91">
        <v>0</v>
      </c>
      <c r="G9" s="90"/>
    </row>
    <row r="10" spans="1:7" ht="18.75" thickBot="1">
      <c r="A10" s="66"/>
      <c r="B10" s="65"/>
      <c r="C10" s="65"/>
      <c r="D10" s="65"/>
      <c r="E10" s="65"/>
      <c r="F10" s="65"/>
      <c r="G10" s="90"/>
    </row>
    <row r="11" spans="1:7" ht="18.75" thickBot="1">
      <c r="A11" s="66"/>
      <c r="B11" s="65"/>
      <c r="C11" s="65"/>
      <c r="D11" s="65"/>
      <c r="E11" s="65"/>
      <c r="F11" s="65"/>
      <c r="G11" s="90"/>
    </row>
    <row r="12" spans="1:7" ht="18.75" thickBot="1">
      <c r="A12" s="66"/>
      <c r="B12" s="65"/>
      <c r="C12" s="65"/>
      <c r="D12" s="65"/>
      <c r="E12" s="65"/>
      <c r="F12" s="65"/>
      <c r="G12" s="90"/>
    </row>
    <row r="13" spans="1:3" ht="18">
      <c r="A13" s="88" t="s">
        <v>203</v>
      </c>
      <c r="B13" s="47"/>
      <c r="C13" s="47"/>
    </row>
    <row r="14" spans="1:3" ht="18">
      <c r="A14" s="45" t="s">
        <v>12</v>
      </c>
      <c r="B14" s="47"/>
      <c r="C14" s="47"/>
    </row>
    <row r="15" spans="1:3" ht="8.25" customHeight="1">
      <c r="A15" s="45"/>
      <c r="B15" s="47"/>
      <c r="C15" s="47"/>
    </row>
    <row r="16" spans="1:12" ht="42" customHeight="1">
      <c r="A16" s="272" t="s">
        <v>166</v>
      </c>
      <c r="B16" s="272"/>
      <c r="C16" s="272"/>
      <c r="D16" s="272"/>
      <c r="E16" s="272"/>
      <c r="F16" s="272"/>
      <c r="G16" s="272"/>
      <c r="H16" s="272"/>
      <c r="I16" s="272"/>
      <c r="J16" s="272"/>
      <c r="K16" s="272"/>
      <c r="L16" s="272"/>
    </row>
    <row r="17" spans="1:3" ht="8.25" customHeight="1">
      <c r="A17" s="89"/>
      <c r="B17" s="47"/>
      <c r="C17" s="47"/>
    </row>
    <row r="18" spans="1:3" ht="18">
      <c r="A18" s="93" t="s">
        <v>156</v>
      </c>
      <c r="B18" s="47"/>
      <c r="C18" s="47"/>
    </row>
    <row r="19" spans="1:3" ht="18">
      <c r="A19" s="47"/>
      <c r="B19" s="47"/>
      <c r="C19" s="47"/>
    </row>
    <row r="20" spans="1:3" ht="18">
      <c r="A20" s="47"/>
      <c r="B20" s="47"/>
      <c r="C20" s="47"/>
    </row>
  </sheetData>
  <sheetProtection/>
  <mergeCells count="10">
    <mergeCell ref="A2:E2"/>
    <mergeCell ref="A3:E3"/>
    <mergeCell ref="A1:G1"/>
    <mergeCell ref="A16:L16"/>
    <mergeCell ref="A6:A7"/>
    <mergeCell ref="B6:B7"/>
    <mergeCell ref="C6:C7"/>
    <mergeCell ref="D6:D7"/>
    <mergeCell ref="E6:E7"/>
    <mergeCell ref="F6:F7"/>
  </mergeCells>
  <printOptions horizontalCentered="1" verticalCentered="1"/>
  <pageMargins left="0.45" right="0.45"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C00000"/>
  </sheetPr>
  <dimension ref="A1:F15"/>
  <sheetViews>
    <sheetView zoomScalePageLayoutView="0" workbookViewId="0" topLeftCell="A1">
      <selection activeCell="I14" sqref="I14"/>
    </sheetView>
  </sheetViews>
  <sheetFormatPr defaultColWidth="14.57421875" defaultRowHeight="15"/>
  <cols>
    <col min="1" max="1" width="4.140625" style="10" bestFit="1" customWidth="1"/>
    <col min="2" max="2" width="11.28125" style="10" customWidth="1"/>
    <col min="3" max="3" width="18.57421875" style="10" customWidth="1"/>
    <col min="4" max="4" width="15.140625" style="10" customWidth="1"/>
    <col min="5" max="5" width="16.7109375" style="10" customWidth="1"/>
    <col min="6" max="6" width="17.7109375" style="10" customWidth="1"/>
    <col min="7" max="7" width="3.57421875" style="10" customWidth="1"/>
    <col min="8" max="16384" width="14.57421875" style="10" customWidth="1"/>
  </cols>
  <sheetData>
    <row r="1" spans="1:6" s="15" customFormat="1" ht="18">
      <c r="A1" s="243" t="str">
        <f>'MG COVER PAGE'!A1</f>
        <v>Name of Distribution Licensee: M G V C L</v>
      </c>
      <c r="B1" s="243"/>
      <c r="C1" s="243"/>
      <c r="D1" s="243"/>
      <c r="E1" s="243"/>
      <c r="F1" s="243"/>
    </row>
    <row r="2" spans="1:6" s="15" customFormat="1" ht="18">
      <c r="A2" s="243" t="str">
        <f>'MG COVER PAGE'!A2</f>
        <v>Quarter :   Q-I  ( APRIL-MAY-JUNE- 2020)</v>
      </c>
      <c r="B2" s="243"/>
      <c r="C2" s="243"/>
      <c r="D2" s="243"/>
      <c r="E2" s="243"/>
      <c r="F2" s="243"/>
    </row>
    <row r="3" spans="1:6" s="15" customFormat="1" ht="18">
      <c r="A3" s="243" t="str">
        <f>'MG COVER PAGE'!A3</f>
        <v>Year: 2020-21</v>
      </c>
      <c r="B3" s="243"/>
      <c r="C3" s="243"/>
      <c r="D3" s="243"/>
      <c r="E3" s="243"/>
      <c r="F3" s="243"/>
    </row>
    <row r="4" spans="1:6" s="15" customFormat="1" ht="18">
      <c r="A4" s="276" t="s">
        <v>92</v>
      </c>
      <c r="B4" s="276"/>
      <c r="C4" s="276"/>
      <c r="D4" s="276"/>
      <c r="E4" s="276"/>
      <c r="F4" s="276"/>
    </row>
    <row r="5" spans="1:6" ht="14.25" customHeight="1">
      <c r="A5" s="277" t="s">
        <v>93</v>
      </c>
      <c r="B5" s="277" t="s">
        <v>48</v>
      </c>
      <c r="C5" s="277" t="s">
        <v>168</v>
      </c>
      <c r="D5" s="278" t="s">
        <v>167</v>
      </c>
      <c r="E5" s="106"/>
      <c r="F5" s="103"/>
    </row>
    <row r="6" spans="1:6" ht="18">
      <c r="A6" s="277"/>
      <c r="B6" s="277"/>
      <c r="C6" s="277"/>
      <c r="D6" s="278"/>
      <c r="E6" s="107"/>
      <c r="F6" s="104"/>
    </row>
    <row r="7" spans="1:6" ht="18">
      <c r="A7" s="277"/>
      <c r="B7" s="277"/>
      <c r="C7" s="277"/>
      <c r="D7" s="278"/>
      <c r="E7" s="107"/>
      <c r="F7" s="104"/>
    </row>
    <row r="8" spans="1:6" ht="18">
      <c r="A8" s="277"/>
      <c r="B8" s="277"/>
      <c r="C8" s="277"/>
      <c r="D8" s="278"/>
      <c r="E8" s="107"/>
      <c r="F8" s="104"/>
    </row>
    <row r="9" spans="1:6" ht="18">
      <c r="A9" s="277"/>
      <c r="B9" s="277"/>
      <c r="C9" s="277"/>
      <c r="D9" s="278"/>
      <c r="E9" s="107"/>
      <c r="F9" s="104"/>
    </row>
    <row r="10" spans="1:6" ht="18">
      <c r="A10" s="277"/>
      <c r="B10" s="277"/>
      <c r="C10" s="277"/>
      <c r="D10" s="278"/>
      <c r="E10" s="108"/>
      <c r="F10" s="105"/>
    </row>
    <row r="11" spans="1:6" s="22" customFormat="1" ht="18">
      <c r="A11" s="98">
        <v>1</v>
      </c>
      <c r="B11" s="98">
        <v>2</v>
      </c>
      <c r="C11" s="98">
        <v>3</v>
      </c>
      <c r="D11" s="98">
        <v>4</v>
      </c>
      <c r="E11" s="102">
        <v>5</v>
      </c>
      <c r="F11" s="102" t="s">
        <v>94</v>
      </c>
    </row>
    <row r="12" spans="1:6" ht="27.75" customHeight="1">
      <c r="A12" s="99">
        <v>1</v>
      </c>
      <c r="B12" s="96" t="s">
        <v>227</v>
      </c>
      <c r="C12" s="166">
        <v>2971438</v>
      </c>
      <c r="D12" s="166">
        <v>3262477</v>
      </c>
      <c r="E12" s="166">
        <v>6887296</v>
      </c>
      <c r="F12" s="165">
        <f>E12/D12</f>
        <v>2.1110634649684887</v>
      </c>
    </row>
    <row r="13" spans="1:6" ht="27.75" customHeight="1">
      <c r="A13" s="99">
        <v>2</v>
      </c>
      <c r="B13" s="101" t="s">
        <v>228</v>
      </c>
      <c r="C13" s="166">
        <v>3054334</v>
      </c>
      <c r="D13" s="166">
        <v>3268033</v>
      </c>
      <c r="E13" s="166">
        <v>11113026</v>
      </c>
      <c r="F13" s="165">
        <f>E13/D13</f>
        <v>3.400524413309168</v>
      </c>
    </row>
    <row r="14" spans="1:6" ht="27.75" customHeight="1">
      <c r="A14" s="99">
        <v>3</v>
      </c>
      <c r="B14" s="101" t="s">
        <v>229</v>
      </c>
      <c r="C14" s="166">
        <v>3132104</v>
      </c>
      <c r="D14" s="166">
        <v>3276715</v>
      </c>
      <c r="E14" s="166">
        <v>24379115</v>
      </c>
      <c r="F14" s="165">
        <f>E14/D14</f>
        <v>7.440108462286162</v>
      </c>
    </row>
    <row r="15" spans="3:6" ht="18">
      <c r="C15" s="27"/>
      <c r="D15" s="100">
        <f>SUM(D12:D14)</f>
        <v>9807225</v>
      </c>
      <c r="E15" s="166">
        <f>SUM(E12:E14)</f>
        <v>42379437</v>
      </c>
      <c r="F15" s="165">
        <f>E15/D15</f>
        <v>4.321246529981723</v>
      </c>
    </row>
  </sheetData>
  <sheetProtection/>
  <mergeCells count="8">
    <mergeCell ref="A1:F1"/>
    <mergeCell ref="A2:F2"/>
    <mergeCell ref="A3:F3"/>
    <mergeCell ref="A4:F4"/>
    <mergeCell ref="A5:A10"/>
    <mergeCell ref="B5:B10"/>
    <mergeCell ref="C5:C10"/>
    <mergeCell ref="D5:D10"/>
  </mergeCells>
  <printOptions horizontalCentered="1" verticalCentered="1"/>
  <pageMargins left="0.45" right="0.45" top="0.5" bottom="0.5" header="0.3" footer="0.3"/>
  <pageSetup horizontalDpi="600" verticalDpi="600" orientation="landscape" paperSize="9" scale="120" r:id="rId4"/>
  <headerFooter>
    <oddFooter>&amp;L&amp;A</oddFooter>
  </headerFooter>
  <legacyDrawing r:id="rId3"/>
  <oleObjects>
    <oleObject progId="Equation.3" shapeId="11284320" r:id="rId1"/>
    <oleObject progId="Equation.3" shapeId="1128431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Amish Desai</dc:creator>
  <cp:keywords/>
  <dc:description/>
  <cp:lastModifiedBy>pnshah3912</cp:lastModifiedBy>
  <cp:lastPrinted>2020-07-28T10:10:19Z</cp:lastPrinted>
  <dcterms:created xsi:type="dcterms:W3CDTF">2010-11-03T04:57:37Z</dcterms:created>
  <dcterms:modified xsi:type="dcterms:W3CDTF">2020-09-17T12:29:27Z</dcterms:modified>
  <cp:category/>
  <cp:version/>
  <cp:contentType/>
  <cp:contentStatus/>
</cp:coreProperties>
</file>