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00" windowHeight="6040" tabRatio="655" activeTab="0"/>
  </bookViews>
  <sheets>
    <sheet name="Sheet0" sheetId="1" r:id="rId1"/>
    <sheet name="Power Supply Position" sheetId="2" r:id="rId2"/>
    <sheet name="Cost of Supply" sheetId="3" r:id="rId3"/>
    <sheet name="Financial Data" sheetId="4" r:id="rId4"/>
    <sheet name="Directions by GERC" sheetId="5" r:id="rId5"/>
    <sheet name="Consumers &amp; Units Sold" sheetId="6" r:id="rId6"/>
    <sheet name="Sale revenue &amp; per unit impact" sheetId="7" r:id="rId7"/>
    <sheet name="Fix &amp; Energy Charges" sheetId="8" r:id="rId8"/>
    <sheet name="Financial Inputs" sheetId="9" r:id="rId9"/>
    <sheet name="plan for reduction in T&amp;D losse" sheetId="10" r:id="rId10"/>
    <sheet name="Meter Testing" sheetId="11" r:id="rId11"/>
    <sheet name="Sheet2" sheetId="12" r:id="rId12"/>
  </sheets>
  <definedNames>
    <definedName name="_xlnm.Print_Area" localSheetId="6">'Sale revenue &amp; per unit impact'!$A$1:$I$31</definedName>
  </definedNames>
  <calcPr fullCalcOnLoad="1"/>
</workbook>
</file>

<file path=xl/sharedStrings.xml><?xml version="1.0" encoding="utf-8"?>
<sst xmlns="http://schemas.openxmlformats.org/spreadsheetml/2006/main" count="482" uniqueCount="178">
  <si>
    <t>II</t>
  </si>
  <si>
    <t>Power Purchase</t>
  </si>
  <si>
    <t>Current Year</t>
  </si>
  <si>
    <t>Previous Year</t>
  </si>
  <si>
    <t>% Change</t>
  </si>
  <si>
    <t>Mus</t>
  </si>
  <si>
    <t>Total Purchase of Power</t>
  </si>
  <si>
    <t>Sales, Billing and Realisation:</t>
  </si>
  <si>
    <t>Energy Balance sheet</t>
  </si>
  <si>
    <t>%</t>
  </si>
  <si>
    <t>Total Billed (1+2)</t>
  </si>
  <si>
    <t>Total Amount realised (4+5)</t>
  </si>
  <si>
    <t>Amount realised as % of amount billed</t>
  </si>
  <si>
    <t>I</t>
  </si>
  <si>
    <t>Cost of Supply</t>
  </si>
  <si>
    <t>Average cost of Purchase of power</t>
  </si>
  <si>
    <t>Cost at Bus bar</t>
  </si>
  <si>
    <t>Cost of Supply at EHT (at 66 KV)</t>
  </si>
  <si>
    <t>Cost of Supply at HT (at 11 KV)</t>
  </si>
  <si>
    <t>Cost of Supply at LT (at 400/230 V)</t>
  </si>
  <si>
    <t>Sales realisation</t>
  </si>
  <si>
    <t>HT</t>
  </si>
  <si>
    <t>LT</t>
  </si>
  <si>
    <t>Average Sales realisation</t>
  </si>
  <si>
    <t>Rs./KWh</t>
  </si>
  <si>
    <t>Interest</t>
  </si>
  <si>
    <t>Repairs &amp; Maintenance</t>
  </si>
  <si>
    <t>Total cost excluding Profit/Return</t>
  </si>
  <si>
    <t>Capital expenditure</t>
  </si>
  <si>
    <t>Sales amount</t>
  </si>
  <si>
    <t>Agricultural Subsidy received</t>
  </si>
  <si>
    <t>Rs. Crores</t>
  </si>
  <si>
    <t>II - STATUS OF DIRECTIONS GIVEN BY GERC</t>
  </si>
  <si>
    <t>(A)</t>
  </si>
  <si>
    <t>(B)</t>
  </si>
  <si>
    <t>(C)</t>
  </si>
  <si>
    <t>(D)</t>
  </si>
  <si>
    <t>(E)</t>
  </si>
  <si>
    <t>Total no. of Directions</t>
  </si>
  <si>
    <t>Directions already complied</t>
  </si>
  <si>
    <t>Directions to be complied at the time of next tariff petition</t>
  </si>
  <si>
    <t>Directions to be complied later</t>
  </si>
  <si>
    <t>Directions pending</t>
  </si>
  <si>
    <t>Direction no.</t>
  </si>
  <si>
    <t>Status and whether complied during current period</t>
  </si>
  <si>
    <t>Non-Compliance</t>
  </si>
  <si>
    <t>Responsible External factor</t>
  </si>
  <si>
    <t>Responsible Internal factor</t>
  </si>
  <si>
    <t>Action Plan for compliance</t>
  </si>
  <si>
    <t>III - SALES AND REVENUE DATA</t>
  </si>
  <si>
    <t>NO. OF CONSUMERS AND UNITS SOLD</t>
  </si>
  <si>
    <t>Residential</t>
  </si>
  <si>
    <t>Commercial</t>
  </si>
  <si>
    <t>Industrial LT</t>
  </si>
  <si>
    <t>Agriculture</t>
  </si>
  <si>
    <t>No. of Units Sold</t>
  </si>
  <si>
    <t>Sales Revenue</t>
  </si>
  <si>
    <t>Paise/KWh</t>
  </si>
  <si>
    <t>Sales realisation - fixed charge</t>
  </si>
  <si>
    <t>(F)</t>
  </si>
  <si>
    <t>(G)</t>
  </si>
  <si>
    <t>KWh</t>
  </si>
  <si>
    <t>A</t>
  </si>
  <si>
    <t>Revenue</t>
  </si>
  <si>
    <t>Sales of Electricity</t>
  </si>
  <si>
    <t>Other Income</t>
  </si>
  <si>
    <t>Total revenue</t>
  </si>
  <si>
    <t>B</t>
  </si>
  <si>
    <t>Expenses:</t>
  </si>
  <si>
    <t>Operating expenses</t>
  </si>
  <si>
    <t>Power purchase cost</t>
  </si>
  <si>
    <t>Fixed</t>
  </si>
  <si>
    <t>Variable</t>
  </si>
  <si>
    <t>Employee cost</t>
  </si>
  <si>
    <t>Repairs and Maintenance</t>
  </si>
  <si>
    <t>Administrative and General Expenses</t>
  </si>
  <si>
    <t>Other Operating Costs</t>
  </si>
  <si>
    <t>Depreciation</t>
  </si>
  <si>
    <t>Other expenses</t>
  </si>
  <si>
    <t>Taxes, if any</t>
  </si>
  <si>
    <t>Total Expenses</t>
  </si>
  <si>
    <t>C</t>
  </si>
  <si>
    <t>V - TRANSMISSION AND DISTRIBUTION - KEY DATA</t>
  </si>
  <si>
    <t>MeterTesting</t>
  </si>
  <si>
    <t>Three Phase</t>
  </si>
  <si>
    <t>Total</t>
  </si>
  <si>
    <t>No.</t>
  </si>
  <si>
    <t>Total capacity of laboratory</t>
  </si>
  <si>
    <t>Tested during the period</t>
  </si>
  <si>
    <t>Pending for testing at the end of the period</t>
  </si>
  <si>
    <t>Details of non-working defective meters</t>
  </si>
  <si>
    <t>Single Phase</t>
  </si>
  <si>
    <t>Detected Op. Balance</t>
  </si>
  <si>
    <t>Added</t>
  </si>
  <si>
    <t>Total to be attended</t>
  </si>
  <si>
    <t>Replaced / Repaired</t>
  </si>
  <si>
    <t>Pending at the end of the period</t>
  </si>
  <si>
    <t>Total no. of feeders</t>
  </si>
  <si>
    <t>Adminstrative and General Expenses</t>
  </si>
  <si>
    <t>no.</t>
  </si>
  <si>
    <t>I - KEY PARAMETERS</t>
  </si>
  <si>
    <t>POWER SUPPLY POSITION - 1</t>
  </si>
  <si>
    <t>% loss during current period</t>
  </si>
  <si>
    <t>% loss during previous period</t>
  </si>
  <si>
    <t>No. of feeders where losses increased in current period</t>
  </si>
  <si>
    <t>Reason thereof and action being taken</t>
  </si>
  <si>
    <t>Units</t>
  </si>
  <si>
    <t>S.No.</t>
  </si>
  <si>
    <t>Particulars</t>
  </si>
  <si>
    <t>Unit</t>
  </si>
  <si>
    <t>Qtrly</t>
  </si>
  <si>
    <t>Cummu</t>
  </si>
  <si>
    <t>Sr. No.</t>
  </si>
  <si>
    <t>Sr.No.</t>
  </si>
  <si>
    <t>Bank overdraft as at the end of the quarter</t>
  </si>
  <si>
    <t>IV FINANCIAL DATA</t>
  </si>
  <si>
    <t>Purchase from GUVNL</t>
  </si>
  <si>
    <t>Purchase from IPPs/CPPs</t>
  </si>
  <si>
    <t>Purchase from central sector (a) Share</t>
  </si>
  <si>
    <t>(b) Actual purchase</t>
  </si>
  <si>
    <t>Total generation + purchase of power</t>
  </si>
  <si>
    <t>Units sent out</t>
  </si>
  <si>
    <t>Metered +Estimated unmetered sales</t>
  </si>
  <si>
    <t>T &amp; D Loss (2-3)</t>
  </si>
  <si>
    <t>T &amp; D Loss (4)/(2)*100</t>
  </si>
  <si>
    <t>Billed - metered + unmeterd</t>
  </si>
  <si>
    <t>Billed -Theft assessment</t>
  </si>
  <si>
    <t>Amount realised - billed metered +unmetered</t>
  </si>
  <si>
    <t>Amount realised Theft of energy</t>
  </si>
  <si>
    <t>Cost of Power Purchase</t>
  </si>
  <si>
    <t>Employees Cost</t>
  </si>
  <si>
    <t>Bad debts</t>
  </si>
  <si>
    <t>Total (7 to 13)</t>
  </si>
  <si>
    <t>Cost of power purchase as % of total cost (1) / (8)</t>
  </si>
  <si>
    <t xml:space="preserve">HT </t>
  </si>
  <si>
    <t>EHT</t>
  </si>
  <si>
    <t>Licensees</t>
  </si>
  <si>
    <t>Total HT + EHT</t>
  </si>
  <si>
    <t>Others (specify)</t>
  </si>
  <si>
    <t>Total LT excluding agriculture</t>
  </si>
  <si>
    <t>Total LT including agriculture</t>
  </si>
  <si>
    <t>Total HT + EHT + LT</t>
  </si>
  <si>
    <t>No. of consumers</t>
  </si>
  <si>
    <t>Zonewise no. of feeders having losses more than 25%</t>
  </si>
  <si>
    <t>Calculation of return</t>
  </si>
  <si>
    <t>Surplus (Deficit) excluding rate of return</t>
  </si>
  <si>
    <t>COST OF SUPPLY-2</t>
  </si>
  <si>
    <t>FINANCIAL DATA-3</t>
  </si>
  <si>
    <t>Page:1</t>
  </si>
  <si>
    <t>Page:2</t>
  </si>
  <si>
    <t>Page:3</t>
  </si>
  <si>
    <t>New borrowings</t>
  </si>
  <si>
    <t>Non Tariff Income</t>
  </si>
  <si>
    <t>Page:4</t>
  </si>
  <si>
    <t>Page:5</t>
  </si>
  <si>
    <t>SALES REVENUE AMOUNT &amp; PAISE / UNIT</t>
  </si>
  <si>
    <t>Page:6</t>
  </si>
  <si>
    <t>Page:7</t>
  </si>
  <si>
    <t>SALES REVENUE FIX AND ENERGY CHARGE PAISE/UNIT AND UNITS SOLD PER CONSUMER</t>
  </si>
  <si>
    <t>Page : 8</t>
  </si>
  <si>
    <t>Page:9</t>
  </si>
  <si>
    <t>Action plan for reducing T &amp; D losses in urban, industrial and GIDC feeders</t>
  </si>
  <si>
    <t>Page:10</t>
  </si>
  <si>
    <t>Government Subsidy</t>
  </si>
  <si>
    <t>D</t>
  </si>
  <si>
    <t>III</t>
  </si>
  <si>
    <t>-</t>
  </si>
  <si>
    <t xml:space="preserve">Sales realisation - energy charges </t>
  </si>
  <si>
    <t xml:space="preserve">Average cost of Supply </t>
  </si>
  <si>
    <t>Meter testing and details of non-working defective meters</t>
  </si>
  <si>
    <t>Miscellaneous Income/Other Subsidy received</t>
  </si>
  <si>
    <r>
      <t xml:space="preserve">REPOERTED BY:
</t>
    </r>
    <r>
      <rPr>
        <b/>
        <sz val="18"/>
        <color indexed="56"/>
        <rFont val="Adani Regular"/>
        <family val="0"/>
      </rPr>
      <t xml:space="preserve">MPSEZ UTILITIES PRIVATE LIMITED </t>
    </r>
  </si>
  <si>
    <t>SUBMITTED TO : GUJARAT ELECTRICITY REGULATORY COMMISSION</t>
  </si>
  <si>
    <t>DATE:_______________</t>
  </si>
  <si>
    <t>`</t>
  </si>
  <si>
    <t>Particulars (Rs Crs)</t>
  </si>
  <si>
    <t>Units sold per consumer</t>
  </si>
  <si>
    <t>ANNEXURE II OF ORDER NO: 2 OF 2007
REGULATORY INFORMATION REPORT 
QUARTER/YEAR : JULY 18 TO SEPTEMBER 18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</si>
</sst>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000_);_(* \(#,##0.0000\);_(* &quot;-&quot;??_);_(@_)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"/>
    <numFmt numFmtId="179" formatCode="_(* #,##0.000_);_(* \(#,##0.000\);_(* &quot;-&quot;??_);_(@_)"/>
    <numFmt numFmtId="180" formatCode="_(* #,##0.00000_);_(* \(#,##0.00000\);_(* &quot;-&quot;??_);_(@_)"/>
    <numFmt numFmtId="181" formatCode="0.00000"/>
    <numFmt numFmtId="182" formatCode="0.000000"/>
    <numFmt numFmtId="183" formatCode="0.0000000"/>
    <numFmt numFmtId="184" formatCode="0.00000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dani Regular"/>
      <family val="0"/>
    </font>
    <font>
      <sz val="10"/>
      <name val="Adani Regular"/>
      <family val="0"/>
    </font>
    <font>
      <b/>
      <sz val="10"/>
      <name val="Adani Regular"/>
      <family val="0"/>
    </font>
    <font>
      <b/>
      <sz val="12"/>
      <name val="Adani Regular"/>
      <family val="0"/>
    </font>
    <font>
      <sz val="12"/>
      <name val="Adani Regular"/>
      <family val="0"/>
    </font>
    <font>
      <b/>
      <sz val="8"/>
      <name val="Adani Regular"/>
      <family val="0"/>
    </font>
    <font>
      <i/>
      <sz val="10"/>
      <name val="Adani Regular"/>
      <family val="0"/>
    </font>
    <font>
      <sz val="10"/>
      <color indexed="8"/>
      <name val="Adani Regular"/>
      <family val="0"/>
    </font>
    <font>
      <sz val="10"/>
      <color indexed="10"/>
      <name val="Adani Regular"/>
      <family val="0"/>
    </font>
    <font>
      <b/>
      <sz val="10"/>
      <color indexed="8"/>
      <name val="Adani Regular"/>
      <family val="0"/>
    </font>
    <font>
      <b/>
      <u val="single"/>
      <sz val="10"/>
      <name val="Adani Regular"/>
      <family val="0"/>
    </font>
    <font>
      <b/>
      <sz val="10"/>
      <color indexed="10"/>
      <name val="Adani Regular"/>
      <family val="0"/>
    </font>
    <font>
      <b/>
      <sz val="18"/>
      <name val="Adani Regular"/>
      <family val="0"/>
    </font>
    <font>
      <b/>
      <sz val="18"/>
      <color indexed="56"/>
      <name val="Adani Regular"/>
      <family val="0"/>
    </font>
    <font>
      <sz val="14"/>
      <name val="Adani Regular"/>
      <family val="0"/>
    </font>
    <font>
      <b/>
      <i/>
      <sz val="10"/>
      <name val="Adani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1" fontId="5" fillId="0" borderId="10" xfId="42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71" fontId="5" fillId="0" borderId="10" xfId="42" applyNumberFormat="1" applyFont="1" applyFill="1" applyBorder="1" applyAlignment="1">
      <alignment/>
    </xf>
    <xf numFmtId="171" fontId="5" fillId="0" borderId="10" xfId="42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1" fontId="5" fillId="0" borderId="0" xfId="0" applyNumberFormat="1" applyFont="1" applyAlignment="1">
      <alignment/>
    </xf>
    <xf numFmtId="10" fontId="5" fillId="0" borderId="0" xfId="60" applyNumberFormat="1" applyFont="1" applyAlignment="1">
      <alignment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1" fontId="11" fillId="0" borderId="10" xfId="42" applyNumberFormat="1" applyFont="1" applyBorder="1" applyAlignment="1">
      <alignment/>
    </xf>
    <xf numFmtId="171" fontId="11" fillId="0" borderId="10" xfId="42" applyFont="1" applyBorder="1" applyAlignment="1">
      <alignment/>
    </xf>
    <xf numFmtId="0" fontId="12" fillId="0" borderId="10" xfId="0" applyFont="1" applyBorder="1" applyAlignment="1">
      <alignment/>
    </xf>
    <xf numFmtId="10" fontId="11" fillId="0" borderId="10" xfId="60" applyNumberFormat="1" applyFont="1" applyBorder="1" applyAlignment="1">
      <alignment/>
    </xf>
    <xf numFmtId="0" fontId="11" fillId="0" borderId="10" xfId="0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10" fontId="6" fillId="33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0" fontId="5" fillId="0" borderId="10" xfId="60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1" fontId="6" fillId="0" borderId="10" xfId="42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7" fillId="0" borderId="10" xfId="0" applyFont="1" applyBorder="1" applyAlignment="1">
      <alignment/>
    </xf>
    <xf numFmtId="171" fontId="5" fillId="0" borderId="0" xfId="42" applyFont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1" fontId="12" fillId="0" borderId="10" xfId="42" applyFont="1" applyBorder="1" applyAlignment="1">
      <alignment/>
    </xf>
    <xf numFmtId="0" fontId="6" fillId="0" borderId="0" xfId="0" applyFont="1" applyAlignment="1">
      <alignment horizontal="center"/>
    </xf>
    <xf numFmtId="2" fontId="5" fillId="0" borderId="0" xfId="42" applyNumberFormat="1" applyFont="1" applyAlignment="1">
      <alignment/>
    </xf>
    <xf numFmtId="172" fontId="11" fillId="0" borderId="10" xfId="60" applyNumberFormat="1" applyFont="1" applyBorder="1" applyAlignment="1">
      <alignment/>
    </xf>
    <xf numFmtId="16" fontId="5" fillId="0" borderId="0" xfId="0" applyNumberFormat="1" applyFont="1" applyAlignment="1" quotePrefix="1">
      <alignment horizontal="center"/>
    </xf>
    <xf numFmtId="171" fontId="5" fillId="0" borderId="10" xfId="0" applyNumberFormat="1" applyFont="1" applyBorder="1" applyAlignment="1">
      <alignment/>
    </xf>
    <xf numFmtId="171" fontId="5" fillId="0" borderId="0" xfId="42" applyFont="1" applyBorder="1" applyAlignment="1">
      <alignment/>
    </xf>
    <xf numFmtId="171" fontId="11" fillId="0" borderId="0" xfId="42" applyFont="1" applyBorder="1" applyAlignment="1">
      <alignment/>
    </xf>
    <xf numFmtId="2" fontId="5" fillId="0" borderId="0" xfId="0" applyNumberFormat="1" applyFont="1" applyBorder="1" applyAlignment="1">
      <alignment/>
    </xf>
    <xf numFmtId="171" fontId="6" fillId="0" borderId="0" xfId="42" applyFont="1" applyBorder="1" applyAlignment="1">
      <alignment/>
    </xf>
    <xf numFmtId="2" fontId="6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2" fontId="6" fillId="0" borderId="0" xfId="42" applyNumberFormat="1" applyFont="1" applyAlignment="1">
      <alignment/>
    </xf>
    <xf numFmtId="2" fontId="1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1" fillId="0" borderId="10" xfId="42" applyNumberFormat="1" applyFont="1" applyBorder="1" applyAlignment="1">
      <alignment/>
    </xf>
    <xf numFmtId="171" fontId="13" fillId="0" borderId="10" xfId="42" applyFont="1" applyBorder="1" applyAlignment="1">
      <alignment/>
    </xf>
    <xf numFmtId="0" fontId="14" fillId="0" borderId="10" xfId="0" applyFont="1" applyBorder="1" applyAlignment="1">
      <alignment/>
    </xf>
    <xf numFmtId="176" fontId="5" fillId="0" borderId="0" xfId="42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3" fontId="11" fillId="0" borderId="10" xfId="42" applyNumberFormat="1" applyFont="1" applyBorder="1" applyAlignment="1">
      <alignment/>
    </xf>
    <xf numFmtId="0" fontId="5" fillId="0" borderId="0" xfId="57" applyFont="1">
      <alignment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6" fillId="0" borderId="10" xfId="6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71" fontId="13" fillId="0" borderId="10" xfId="0" applyNumberFormat="1" applyFont="1" applyBorder="1" applyAlignment="1">
      <alignment/>
    </xf>
    <xf numFmtId="173" fontId="13" fillId="0" borderId="10" xfId="42" applyNumberFormat="1" applyFont="1" applyBorder="1" applyAlignment="1">
      <alignment/>
    </xf>
    <xf numFmtId="171" fontId="13" fillId="0" borderId="10" xfId="42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171" fontId="5" fillId="0" borderId="10" xfId="42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171" fontId="11" fillId="0" borderId="0" xfId="42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9" fontId="5" fillId="0" borderId="10" xfId="42" applyNumberFormat="1" applyFont="1" applyFill="1" applyBorder="1" applyAlignment="1">
      <alignment/>
    </xf>
    <xf numFmtId="176" fontId="5" fillId="0" borderId="10" xfId="42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5" fillId="0" borderId="10" xfId="42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10" xfId="42" applyNumberFormat="1" applyFont="1" applyFill="1" applyBorder="1" applyAlignment="1">
      <alignment/>
    </xf>
    <xf numFmtId="171" fontId="5" fillId="0" borderId="0" xfId="42" applyFont="1" applyFill="1" applyAlignment="1">
      <alignment/>
    </xf>
    <xf numFmtId="2" fontId="5" fillId="0" borderId="0" xfId="0" applyNumberFormat="1" applyFont="1" applyFill="1" applyAlignment="1">
      <alignment/>
    </xf>
    <xf numFmtId="171" fontId="6" fillId="0" borderId="10" xfId="42" applyFont="1" applyFill="1" applyBorder="1" applyAlignment="1">
      <alignment/>
    </xf>
    <xf numFmtId="171" fontId="10" fillId="0" borderId="10" xfId="42" applyFont="1" applyFill="1" applyBorder="1" applyAlignment="1">
      <alignment/>
    </xf>
    <xf numFmtId="173" fontId="6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9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176" fontId="11" fillId="0" borderId="10" xfId="42" applyNumberFormat="1" applyFont="1" applyBorder="1" applyAlignment="1">
      <alignment/>
    </xf>
    <xf numFmtId="176" fontId="13" fillId="0" borderId="10" xfId="42" applyNumberFormat="1" applyFont="1" applyBorder="1" applyAlignment="1">
      <alignment/>
    </xf>
    <xf numFmtId="176" fontId="11" fillId="0" borderId="10" xfId="0" applyNumberFormat="1" applyFont="1" applyFill="1" applyBorder="1" applyAlignment="1">
      <alignment/>
    </xf>
    <xf numFmtId="171" fontId="11" fillId="0" borderId="10" xfId="42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0" fontId="6" fillId="33" borderId="10" xfId="6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N- SoP MIS-YEARLY 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6.140625" style="66" bestFit="1" customWidth="1"/>
    <col min="2" max="16384" width="9.140625" style="66" customWidth="1"/>
  </cols>
  <sheetData>
    <row r="3" ht="13.5" thickBot="1"/>
    <row r="4" ht="110.25" customHeight="1">
      <c r="A4" s="67" t="s">
        <v>177</v>
      </c>
    </row>
    <row r="5" ht="58.5" customHeight="1">
      <c r="A5" s="68" t="s">
        <v>171</v>
      </c>
    </row>
    <row r="6" ht="49.5" customHeight="1">
      <c r="A6" s="68" t="s">
        <v>172</v>
      </c>
    </row>
    <row r="7" ht="24" thickBot="1">
      <c r="A7" s="69" t="s">
        <v>173</v>
      </c>
    </row>
    <row r="11" ht="13.5">
      <c r="A11" s="66" t="s">
        <v>174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4.57421875" style="93" customWidth="1"/>
    <col min="2" max="2" width="38.8515625" style="2" customWidth="1"/>
    <col min="3" max="3" width="10.57421875" style="2" bestFit="1" customWidth="1"/>
    <col min="4" max="4" width="9.140625" style="2" customWidth="1"/>
    <col min="5" max="5" width="11.57421875" style="2" bestFit="1" customWidth="1"/>
    <col min="6" max="6" width="14.140625" style="2" customWidth="1"/>
    <col min="7" max="7" width="13.57421875" style="2" customWidth="1"/>
    <col min="8" max="16384" width="9.140625" style="2" customWidth="1"/>
  </cols>
  <sheetData>
    <row r="1" spans="1:9" s="11" customFormat="1" ht="18">
      <c r="A1" s="118" t="s">
        <v>82</v>
      </c>
      <c r="B1" s="124"/>
      <c r="C1" s="124"/>
      <c r="D1" s="124"/>
      <c r="E1" s="119"/>
      <c r="F1" s="121"/>
      <c r="G1" s="121"/>
      <c r="H1" s="1"/>
      <c r="I1" s="1"/>
    </row>
    <row r="2" spans="1:9" s="11" customFormat="1" ht="40.5" customHeight="1">
      <c r="A2" s="138" t="s">
        <v>161</v>
      </c>
      <c r="B2" s="139"/>
      <c r="C2" s="139"/>
      <c r="D2" s="139"/>
      <c r="E2" s="140"/>
      <c r="F2" s="114" t="s">
        <v>160</v>
      </c>
      <c r="G2" s="115"/>
      <c r="H2" s="15"/>
      <c r="I2" s="15"/>
    </row>
    <row r="3" spans="1:9" s="11" customFormat="1" ht="54">
      <c r="A3" s="91"/>
      <c r="B3" s="85" t="s">
        <v>143</v>
      </c>
      <c r="C3" s="85" t="s">
        <v>97</v>
      </c>
      <c r="D3" s="85" t="s">
        <v>102</v>
      </c>
      <c r="E3" s="85" t="s">
        <v>103</v>
      </c>
      <c r="F3" s="85" t="s">
        <v>104</v>
      </c>
      <c r="G3" s="85" t="s">
        <v>105</v>
      </c>
      <c r="H3" s="86"/>
      <c r="I3" s="86"/>
    </row>
    <row r="4" spans="1:7" ht="13.5">
      <c r="A4" s="10">
        <v>1</v>
      </c>
      <c r="B4" s="4" t="s">
        <v>85</v>
      </c>
      <c r="C4" s="106"/>
      <c r="D4" s="106"/>
      <c r="E4" s="106"/>
      <c r="F4" s="106"/>
      <c r="G4" s="106"/>
    </row>
    <row r="6" spans="1:2" ht="13.5">
      <c r="A6" s="92"/>
      <c r="B6" s="11"/>
    </row>
    <row r="22" ht="13.5">
      <c r="B22" s="11"/>
    </row>
    <row r="23" ht="13.5">
      <c r="B23" s="11"/>
    </row>
    <row r="24" ht="13.5">
      <c r="B24" s="11"/>
    </row>
    <row r="25" ht="13.5">
      <c r="B25" s="11"/>
    </row>
    <row r="26" ht="12" customHeight="1">
      <c r="B26" s="11"/>
    </row>
    <row r="28" ht="13.5">
      <c r="B28" s="11"/>
    </row>
    <row r="31" ht="13.5">
      <c r="B31" s="11"/>
    </row>
    <row r="38" ht="13.5">
      <c r="B38" s="11"/>
    </row>
    <row r="40" ht="13.5">
      <c r="B40" s="11"/>
    </row>
    <row r="43" ht="13.5">
      <c r="B43" s="11"/>
    </row>
    <row r="50" ht="13.5">
      <c r="B50" s="11"/>
    </row>
  </sheetData>
  <sheetProtection/>
  <mergeCells count="4">
    <mergeCell ref="F2:G2"/>
    <mergeCell ref="F1:G1"/>
    <mergeCell ref="A2:E2"/>
    <mergeCell ref="A1:E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90" zoomScaleNormal="90" zoomScalePageLayoutView="0" workbookViewId="0" topLeftCell="A1">
      <selection activeCell="B26" sqref="B26"/>
    </sheetView>
  </sheetViews>
  <sheetFormatPr defaultColWidth="9.140625" defaultRowHeight="12.75"/>
  <cols>
    <col min="1" max="1" width="3.421875" style="2" customWidth="1"/>
    <col min="2" max="2" width="24.57421875" style="2" customWidth="1"/>
    <col min="3" max="3" width="7.57421875" style="2" customWidth="1"/>
    <col min="4" max="4" width="15.140625" style="2" customWidth="1"/>
    <col min="5" max="5" width="13.57421875" style="2" customWidth="1"/>
    <col min="6" max="6" width="21.57421875" style="2" customWidth="1"/>
    <col min="7" max="7" width="11.57421875" style="2" bestFit="1" customWidth="1"/>
    <col min="8" max="8" width="15.421875" style="2" customWidth="1"/>
    <col min="9" max="9" width="17.00390625" style="2" bestFit="1" customWidth="1"/>
    <col min="10" max="16384" width="9.140625" style="2" customWidth="1"/>
  </cols>
  <sheetData>
    <row r="1" spans="1:8" ht="18">
      <c r="A1" s="118" t="s">
        <v>82</v>
      </c>
      <c r="B1" s="124"/>
      <c r="C1" s="124"/>
      <c r="D1" s="124"/>
      <c r="E1" s="124"/>
      <c r="F1" s="124"/>
      <c r="G1" s="129"/>
      <c r="H1" s="129"/>
    </row>
    <row r="2" spans="1:8" ht="18">
      <c r="A2" s="121" t="s">
        <v>169</v>
      </c>
      <c r="B2" s="121"/>
      <c r="C2" s="121"/>
      <c r="D2" s="121"/>
      <c r="E2" s="121"/>
      <c r="F2" s="121"/>
      <c r="G2" s="114" t="s">
        <v>162</v>
      </c>
      <c r="H2" s="115"/>
    </row>
    <row r="3" spans="1:8" ht="13.5">
      <c r="A3" s="87"/>
      <c r="B3" s="28"/>
      <c r="C3" s="28"/>
      <c r="D3" s="28"/>
      <c r="E3" s="28"/>
      <c r="F3" s="28"/>
      <c r="G3" s="28"/>
      <c r="H3" s="88"/>
    </row>
    <row r="4" spans="1:8" ht="27">
      <c r="A4" s="25" t="s">
        <v>33</v>
      </c>
      <c r="B4" s="3" t="s">
        <v>83</v>
      </c>
      <c r="C4" s="3" t="s">
        <v>106</v>
      </c>
      <c r="D4" s="3" t="s">
        <v>87</v>
      </c>
      <c r="E4" s="3" t="s">
        <v>88</v>
      </c>
      <c r="F4" s="3" t="s">
        <v>89</v>
      </c>
      <c r="G4" s="89"/>
      <c r="H4" s="90"/>
    </row>
    <row r="5" spans="1:8" ht="13.5">
      <c r="A5" s="4"/>
      <c r="B5" s="4" t="s">
        <v>91</v>
      </c>
      <c r="C5" s="4" t="s">
        <v>86</v>
      </c>
      <c r="D5" s="27"/>
      <c r="E5" s="27"/>
      <c r="F5" s="27"/>
      <c r="G5" s="28"/>
      <c r="H5" s="88"/>
    </row>
    <row r="6" spans="1:8" ht="13.5">
      <c r="A6" s="4"/>
      <c r="B6" s="4" t="s">
        <v>84</v>
      </c>
      <c r="C6" s="4" t="s">
        <v>86</v>
      </c>
      <c r="D6" s="27"/>
      <c r="E6" s="27"/>
      <c r="F6" s="27"/>
      <c r="G6" s="28"/>
      <c r="H6" s="88"/>
    </row>
    <row r="7" spans="1:8" ht="13.5">
      <c r="A7" s="4"/>
      <c r="B7" s="4" t="s">
        <v>85</v>
      </c>
      <c r="C7" s="4" t="s">
        <v>86</v>
      </c>
      <c r="D7" s="27">
        <f>SUM(D5:D6)</f>
        <v>0</v>
      </c>
      <c r="E7" s="27">
        <f>SUM(E5:E6)</f>
        <v>0</v>
      </c>
      <c r="F7" s="27">
        <f>SUM(F5:F6)</f>
        <v>0</v>
      </c>
      <c r="G7" s="28"/>
      <c r="H7" s="88"/>
    </row>
    <row r="8" spans="1:8" ht="13.5">
      <c r="A8" s="87"/>
      <c r="B8" s="28"/>
      <c r="C8" s="28"/>
      <c r="D8" s="29"/>
      <c r="E8" s="28"/>
      <c r="F8" s="28"/>
      <c r="G8" s="28"/>
      <c r="H8" s="88"/>
    </row>
    <row r="9" spans="1:8" ht="13.5">
      <c r="A9" s="87"/>
      <c r="B9" s="29"/>
      <c r="C9" s="28"/>
      <c r="D9" s="28"/>
      <c r="E9" s="28"/>
      <c r="F9" s="28"/>
      <c r="G9" s="28"/>
      <c r="H9" s="88"/>
    </row>
    <row r="10" spans="1:8" ht="40.5">
      <c r="A10" s="25" t="s">
        <v>34</v>
      </c>
      <c r="B10" s="3" t="s">
        <v>90</v>
      </c>
      <c r="C10" s="3" t="s">
        <v>106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</row>
    <row r="11" spans="1:8" ht="13.5">
      <c r="A11" s="4"/>
      <c r="B11" s="4" t="s">
        <v>91</v>
      </c>
      <c r="C11" s="4" t="s">
        <v>86</v>
      </c>
      <c r="D11" s="30"/>
      <c r="E11" s="30"/>
      <c r="F11" s="30"/>
      <c r="G11" s="30"/>
      <c r="H11" s="30"/>
    </row>
    <row r="12" spans="1:8" ht="13.5">
      <c r="A12" s="4"/>
      <c r="B12" s="4" t="s">
        <v>84</v>
      </c>
      <c r="C12" s="4" t="s">
        <v>86</v>
      </c>
      <c r="D12" s="30"/>
      <c r="E12" s="30"/>
      <c r="F12" s="30"/>
      <c r="G12" s="30"/>
      <c r="H12" s="30"/>
    </row>
    <row r="13" spans="1:8" ht="13.5">
      <c r="A13" s="4"/>
      <c r="B13" s="31" t="s">
        <v>85</v>
      </c>
      <c r="C13" s="4" t="s">
        <v>86</v>
      </c>
      <c r="D13" s="30">
        <f>SUM(D11:D12)</f>
        <v>0</v>
      </c>
      <c r="E13" s="30">
        <f>SUM(E11:E12)</f>
        <v>0</v>
      </c>
      <c r="F13" s="30">
        <f>SUM(F11:F12)</f>
        <v>0</v>
      </c>
      <c r="G13" s="30">
        <f>SUM(G11:G12)</f>
        <v>0</v>
      </c>
      <c r="H13" s="30">
        <f>SUM(H11:H12)</f>
        <v>0</v>
      </c>
    </row>
  </sheetData>
  <sheetProtection/>
  <mergeCells count="4">
    <mergeCell ref="G2:H2"/>
    <mergeCell ref="A2:F2"/>
    <mergeCell ref="A1:F1"/>
    <mergeCell ref="G1:H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zoomScalePageLayoutView="0" workbookViewId="0" topLeftCell="A1">
      <selection activeCell="E20" sqref="E20:E25"/>
    </sheetView>
  </sheetViews>
  <sheetFormatPr defaultColWidth="9.140625" defaultRowHeight="12.75"/>
  <cols>
    <col min="1" max="1" width="3.421875" style="26" customWidth="1"/>
    <col min="2" max="2" width="6.57421875" style="2" customWidth="1"/>
    <col min="3" max="3" width="38.8515625" style="2" customWidth="1"/>
    <col min="4" max="4" width="10.57421875" style="2" bestFit="1" customWidth="1"/>
    <col min="5" max="5" width="10.421875" style="2" bestFit="1" customWidth="1"/>
    <col min="6" max="6" width="9.8515625" style="2" customWidth="1"/>
    <col min="7" max="7" width="10.421875" style="2" bestFit="1" customWidth="1"/>
    <col min="8" max="8" width="10.421875" style="2" customWidth="1"/>
    <col min="9" max="9" width="8.57421875" style="2" customWidth="1"/>
    <col min="10" max="10" width="8.421875" style="2" customWidth="1"/>
    <col min="11" max="16384" width="9.140625" style="2" customWidth="1"/>
  </cols>
  <sheetData>
    <row r="1" spans="1:10" ht="18">
      <c r="A1" s="116" t="s">
        <v>100</v>
      </c>
      <c r="B1" s="116"/>
      <c r="C1" s="116"/>
      <c r="D1" s="116"/>
      <c r="E1" s="116"/>
      <c r="F1" s="116"/>
      <c r="G1" s="116"/>
      <c r="H1" s="116"/>
      <c r="I1" s="118"/>
      <c r="J1" s="119"/>
    </row>
    <row r="2" spans="1:10" ht="18">
      <c r="A2" s="116" t="s">
        <v>101</v>
      </c>
      <c r="B2" s="116"/>
      <c r="C2" s="116"/>
      <c r="D2" s="116"/>
      <c r="E2" s="116"/>
      <c r="F2" s="116"/>
      <c r="G2" s="116"/>
      <c r="H2" s="116"/>
      <c r="I2" s="114" t="s">
        <v>148</v>
      </c>
      <c r="J2" s="115"/>
    </row>
    <row r="3" spans="1:10" ht="12.75" customHeight="1">
      <c r="A3" s="117"/>
      <c r="B3" s="120" t="s">
        <v>107</v>
      </c>
      <c r="C3" s="113" t="s">
        <v>108</v>
      </c>
      <c r="D3" s="113" t="s">
        <v>109</v>
      </c>
      <c r="E3" s="113" t="s">
        <v>2</v>
      </c>
      <c r="F3" s="113"/>
      <c r="G3" s="113" t="s">
        <v>3</v>
      </c>
      <c r="H3" s="113"/>
      <c r="I3" s="113" t="s">
        <v>4</v>
      </c>
      <c r="J3" s="113"/>
    </row>
    <row r="4" spans="1:10" ht="13.5">
      <c r="A4" s="117"/>
      <c r="B4" s="120"/>
      <c r="C4" s="113"/>
      <c r="D4" s="113"/>
      <c r="E4" s="16" t="s">
        <v>110</v>
      </c>
      <c r="F4" s="16" t="s">
        <v>111</v>
      </c>
      <c r="G4" s="16" t="s">
        <v>110</v>
      </c>
      <c r="H4" s="16" t="s">
        <v>111</v>
      </c>
      <c r="I4" s="16" t="s">
        <v>110</v>
      </c>
      <c r="J4" s="16" t="s">
        <v>111</v>
      </c>
    </row>
    <row r="5" spans="1:10" s="11" customFormat="1" ht="13.5">
      <c r="A5" s="62" t="s">
        <v>13</v>
      </c>
      <c r="B5" s="72" t="s">
        <v>1</v>
      </c>
      <c r="C5" s="33"/>
      <c r="D5" s="33"/>
      <c r="E5" s="74"/>
      <c r="F5" s="74"/>
      <c r="G5" s="33"/>
      <c r="H5" s="33"/>
      <c r="I5" s="33"/>
      <c r="J5" s="33"/>
    </row>
    <row r="6" spans="1:10" ht="13.5">
      <c r="A6" s="10"/>
      <c r="B6" s="17">
        <v>1</v>
      </c>
      <c r="C6" s="4" t="s">
        <v>117</v>
      </c>
      <c r="D6" s="4" t="s">
        <v>5</v>
      </c>
      <c r="E6" s="18">
        <v>82.159904</v>
      </c>
      <c r="F6" s="18">
        <v>157.661856</v>
      </c>
      <c r="G6" s="5">
        <v>0</v>
      </c>
      <c r="H6" s="5">
        <v>0</v>
      </c>
      <c r="I6" s="5">
        <v>0</v>
      </c>
      <c r="J6" s="5">
        <v>0</v>
      </c>
    </row>
    <row r="7" spans="1:10" ht="13.5">
      <c r="A7" s="10"/>
      <c r="B7" s="4">
        <v>2</v>
      </c>
      <c r="C7" s="4" t="s">
        <v>116</v>
      </c>
      <c r="D7" s="4" t="s">
        <v>5</v>
      </c>
      <c r="E7" s="18">
        <v>0</v>
      </c>
      <c r="F7" s="18">
        <v>0</v>
      </c>
      <c r="G7" s="5">
        <v>0</v>
      </c>
      <c r="H7" s="5">
        <v>0</v>
      </c>
      <c r="I7" s="5">
        <v>0</v>
      </c>
      <c r="J7" s="5">
        <v>0</v>
      </c>
    </row>
    <row r="8" spans="1:10" ht="13.5">
      <c r="A8" s="10"/>
      <c r="B8" s="4">
        <v>3</v>
      </c>
      <c r="C8" s="4" t="s">
        <v>118</v>
      </c>
      <c r="D8" s="4" t="s">
        <v>5</v>
      </c>
      <c r="E8" s="18">
        <v>0</v>
      </c>
      <c r="F8" s="18">
        <v>0</v>
      </c>
      <c r="G8" s="5">
        <v>0</v>
      </c>
      <c r="H8" s="5">
        <v>0</v>
      </c>
      <c r="I8" s="5">
        <v>0</v>
      </c>
      <c r="J8" s="5">
        <v>0</v>
      </c>
    </row>
    <row r="9" spans="1:10" ht="13.5">
      <c r="A9" s="10"/>
      <c r="B9" s="4"/>
      <c r="C9" s="4" t="s">
        <v>119</v>
      </c>
      <c r="D9" s="4"/>
      <c r="E9" s="18">
        <v>0</v>
      </c>
      <c r="F9" s="18">
        <v>0</v>
      </c>
      <c r="G9" s="5">
        <v>0</v>
      </c>
      <c r="H9" s="5">
        <v>0</v>
      </c>
      <c r="I9" s="5">
        <v>0</v>
      </c>
      <c r="J9" s="5">
        <v>0</v>
      </c>
    </row>
    <row r="10" spans="1:10" ht="13.5">
      <c r="A10" s="10"/>
      <c r="B10" s="4"/>
      <c r="C10" s="4" t="s">
        <v>6</v>
      </c>
      <c r="D10" s="4" t="s">
        <v>5</v>
      </c>
      <c r="E10" s="19">
        <f>E6+E7+E8+E9</f>
        <v>82.159904</v>
      </c>
      <c r="F10" s="19">
        <f>F6+F7+F8+F9</f>
        <v>157.661856</v>
      </c>
      <c r="G10" s="5">
        <v>0</v>
      </c>
      <c r="H10" s="5">
        <v>0</v>
      </c>
      <c r="I10" s="5">
        <v>0</v>
      </c>
      <c r="J10" s="5">
        <v>0</v>
      </c>
    </row>
    <row r="11" spans="1:10" ht="6" customHeight="1">
      <c r="A11" s="10"/>
      <c r="B11" s="4"/>
      <c r="C11" s="4"/>
      <c r="D11" s="4"/>
      <c r="E11" s="4"/>
      <c r="F11" s="4"/>
      <c r="G11" s="5"/>
      <c r="H11" s="5"/>
      <c r="I11" s="5"/>
      <c r="J11" s="5"/>
    </row>
    <row r="12" spans="1:10" s="11" customFormat="1" ht="13.5">
      <c r="A12" s="62" t="s">
        <v>0</v>
      </c>
      <c r="B12" s="72" t="s">
        <v>8</v>
      </c>
      <c r="C12" s="33"/>
      <c r="D12" s="33"/>
      <c r="E12" s="75"/>
      <c r="F12" s="75"/>
      <c r="G12" s="36"/>
      <c r="H12" s="36"/>
      <c r="I12" s="36"/>
      <c r="J12" s="36"/>
    </row>
    <row r="13" spans="1:10" ht="13.5">
      <c r="A13" s="10"/>
      <c r="B13" s="4">
        <v>1</v>
      </c>
      <c r="C13" s="4" t="s">
        <v>120</v>
      </c>
      <c r="D13" s="4" t="s">
        <v>5</v>
      </c>
      <c r="E13" s="18">
        <v>82.159904</v>
      </c>
      <c r="F13" s="18">
        <v>157.661856</v>
      </c>
      <c r="G13" s="5">
        <v>0</v>
      </c>
      <c r="H13" s="5">
        <v>0</v>
      </c>
      <c r="I13" s="5">
        <v>0</v>
      </c>
      <c r="J13" s="5">
        <v>0</v>
      </c>
    </row>
    <row r="14" spans="1:10" ht="13.5">
      <c r="A14" s="10"/>
      <c r="B14" s="4">
        <v>2</v>
      </c>
      <c r="C14" s="4" t="s">
        <v>121</v>
      </c>
      <c r="D14" s="4" t="s">
        <v>5</v>
      </c>
      <c r="E14" s="18">
        <v>82.159904</v>
      </c>
      <c r="F14" s="18">
        <v>157.661856</v>
      </c>
      <c r="G14" s="5">
        <v>0</v>
      </c>
      <c r="H14" s="5">
        <v>0</v>
      </c>
      <c r="I14" s="5">
        <v>0</v>
      </c>
      <c r="J14" s="5">
        <v>0</v>
      </c>
    </row>
    <row r="15" spans="1:10" ht="13.5">
      <c r="A15" s="10"/>
      <c r="B15" s="4">
        <v>3</v>
      </c>
      <c r="C15" s="4" t="s">
        <v>122</v>
      </c>
      <c r="D15" s="4" t="s">
        <v>5</v>
      </c>
      <c r="E15" s="18">
        <v>79.0400172</v>
      </c>
      <c r="F15" s="18">
        <v>152.14454495</v>
      </c>
      <c r="G15" s="5">
        <v>0</v>
      </c>
      <c r="H15" s="5">
        <v>0</v>
      </c>
      <c r="I15" s="5">
        <v>0</v>
      </c>
      <c r="J15" s="5">
        <v>0</v>
      </c>
    </row>
    <row r="16" spans="1:10" ht="13.5">
      <c r="A16" s="10"/>
      <c r="B16" s="4">
        <v>4</v>
      </c>
      <c r="C16" s="4" t="s">
        <v>123</v>
      </c>
      <c r="D16" s="4" t="s">
        <v>5</v>
      </c>
      <c r="E16" s="19">
        <f>E14-E15</f>
        <v>3.1198868000000033</v>
      </c>
      <c r="F16" s="19">
        <f>F14-F15</f>
        <v>5.517311049999989</v>
      </c>
      <c r="G16" s="5">
        <v>0</v>
      </c>
      <c r="H16" s="5">
        <v>0</v>
      </c>
      <c r="I16" s="5">
        <v>0</v>
      </c>
      <c r="J16" s="5">
        <v>0</v>
      </c>
    </row>
    <row r="17" spans="1:10" ht="13.5">
      <c r="A17" s="10"/>
      <c r="B17" s="4">
        <v>5</v>
      </c>
      <c r="C17" s="4" t="s">
        <v>124</v>
      </c>
      <c r="D17" s="4" t="s">
        <v>9</v>
      </c>
      <c r="E17" s="21">
        <f>E16/E14</f>
        <v>0.03797335011491741</v>
      </c>
      <c r="F17" s="21">
        <f>F16/F14</f>
        <v>0.03499458391508463</v>
      </c>
      <c r="G17" s="5">
        <v>0</v>
      </c>
      <c r="H17" s="5">
        <v>0</v>
      </c>
      <c r="I17" s="5">
        <v>0</v>
      </c>
      <c r="J17" s="5">
        <v>0</v>
      </c>
    </row>
    <row r="18" spans="1:10" ht="6" customHeight="1">
      <c r="A18" s="10"/>
      <c r="B18" s="4"/>
      <c r="C18" s="4"/>
      <c r="D18" s="4"/>
      <c r="E18" s="22"/>
      <c r="F18" s="22"/>
      <c r="G18" s="5"/>
      <c r="H18" s="5"/>
      <c r="I18" s="5"/>
      <c r="J18" s="5"/>
    </row>
    <row r="19" spans="1:10" s="11" customFormat="1" ht="13.5">
      <c r="A19" s="62" t="s">
        <v>165</v>
      </c>
      <c r="B19" s="73" t="s">
        <v>7</v>
      </c>
      <c r="C19" s="33"/>
      <c r="D19" s="33"/>
      <c r="E19" s="76"/>
      <c r="F19" s="77"/>
      <c r="G19" s="36"/>
      <c r="H19" s="36"/>
      <c r="I19" s="36"/>
      <c r="J19" s="36"/>
    </row>
    <row r="20" spans="1:10" ht="13.5">
      <c r="A20" s="10"/>
      <c r="B20" s="4">
        <v>1</v>
      </c>
      <c r="C20" s="4" t="s">
        <v>125</v>
      </c>
      <c r="D20" s="4" t="s">
        <v>31</v>
      </c>
      <c r="E20" s="18">
        <v>41.386209099000006</v>
      </c>
      <c r="F20" s="18">
        <v>80.138121813</v>
      </c>
      <c r="G20" s="5">
        <v>0</v>
      </c>
      <c r="H20" s="5">
        <v>0</v>
      </c>
      <c r="I20" s="5">
        <v>0</v>
      </c>
      <c r="J20" s="5">
        <v>0</v>
      </c>
    </row>
    <row r="21" spans="1:10" ht="13.5">
      <c r="A21" s="10"/>
      <c r="B21" s="4">
        <v>2</v>
      </c>
      <c r="C21" s="4" t="s">
        <v>126</v>
      </c>
      <c r="D21" s="4" t="s">
        <v>31</v>
      </c>
      <c r="E21" s="18">
        <v>0</v>
      </c>
      <c r="F21" s="18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3.5">
      <c r="A22" s="10"/>
      <c r="B22" s="4">
        <v>3</v>
      </c>
      <c r="C22" s="4" t="s">
        <v>10</v>
      </c>
      <c r="D22" s="4" t="s">
        <v>31</v>
      </c>
      <c r="E22" s="19">
        <f>E20+E21</f>
        <v>41.386209099000006</v>
      </c>
      <c r="F22" s="19">
        <f>F20+F21</f>
        <v>80.138121813</v>
      </c>
      <c r="G22" s="5">
        <v>0</v>
      </c>
      <c r="H22" s="5">
        <v>0</v>
      </c>
      <c r="I22" s="5">
        <v>0</v>
      </c>
      <c r="J22" s="5">
        <v>0</v>
      </c>
    </row>
    <row r="23" spans="1:10" ht="13.5">
      <c r="A23" s="10"/>
      <c r="B23" s="4">
        <v>4</v>
      </c>
      <c r="C23" s="4" t="s">
        <v>127</v>
      </c>
      <c r="D23" s="4" t="s">
        <v>31</v>
      </c>
      <c r="E23" s="23">
        <f aca="true" t="shared" si="0" ref="E23:F25">E20</f>
        <v>41.386209099000006</v>
      </c>
      <c r="F23" s="23">
        <f t="shared" si="0"/>
        <v>80.138121813</v>
      </c>
      <c r="G23" s="5">
        <v>0</v>
      </c>
      <c r="H23" s="5">
        <v>0</v>
      </c>
      <c r="I23" s="5">
        <v>0</v>
      </c>
      <c r="J23" s="5">
        <v>0</v>
      </c>
    </row>
    <row r="24" spans="1:10" ht="13.5">
      <c r="A24" s="10"/>
      <c r="B24" s="4">
        <v>5</v>
      </c>
      <c r="C24" s="4" t="s">
        <v>128</v>
      </c>
      <c r="D24" s="4" t="s">
        <v>31</v>
      </c>
      <c r="E24" s="23">
        <f t="shared" si="0"/>
        <v>0</v>
      </c>
      <c r="F24" s="23">
        <f t="shared" si="0"/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3.5">
      <c r="A25" s="10"/>
      <c r="B25" s="4">
        <v>6</v>
      </c>
      <c r="C25" s="4" t="s">
        <v>11</v>
      </c>
      <c r="D25" s="4" t="s">
        <v>31</v>
      </c>
      <c r="E25" s="23">
        <f t="shared" si="0"/>
        <v>41.386209099000006</v>
      </c>
      <c r="F25" s="23">
        <f t="shared" si="0"/>
        <v>80.138121813</v>
      </c>
      <c r="G25" s="5">
        <v>0</v>
      </c>
      <c r="H25" s="5">
        <v>0</v>
      </c>
      <c r="I25" s="5">
        <v>0</v>
      </c>
      <c r="J25" s="5">
        <v>0</v>
      </c>
    </row>
    <row r="26" spans="1:10" ht="13.5">
      <c r="A26" s="10"/>
      <c r="B26" s="4">
        <v>7</v>
      </c>
      <c r="C26" s="4" t="s">
        <v>12</v>
      </c>
      <c r="D26" s="4" t="s">
        <v>9</v>
      </c>
      <c r="E26" s="21">
        <f>E25/E22</f>
        <v>1</v>
      </c>
      <c r="F26" s="21">
        <f>F25/F22</f>
        <v>1</v>
      </c>
      <c r="G26" s="5">
        <v>0</v>
      </c>
      <c r="H26" s="5">
        <v>0</v>
      </c>
      <c r="I26" s="5">
        <v>0</v>
      </c>
      <c r="J26" s="5">
        <v>0</v>
      </c>
    </row>
    <row r="27" spans="5:10" ht="13.5">
      <c r="E27" s="24"/>
      <c r="F27" s="24"/>
      <c r="G27" s="24"/>
      <c r="H27" s="24"/>
      <c r="I27" s="24"/>
      <c r="J27" s="24"/>
    </row>
    <row r="28" ht="13.5">
      <c r="C28" s="11"/>
    </row>
  </sheetData>
  <sheetProtection/>
  <mergeCells count="11">
    <mergeCell ref="B3:B4"/>
    <mergeCell ref="C3:C4"/>
    <mergeCell ref="D3:D4"/>
    <mergeCell ref="I2:J2"/>
    <mergeCell ref="A2:H2"/>
    <mergeCell ref="A3:A4"/>
    <mergeCell ref="A1:H1"/>
    <mergeCell ref="I1:J1"/>
    <mergeCell ref="E3:F3"/>
    <mergeCell ref="G3:H3"/>
    <mergeCell ref="I3:J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3.421875" style="26" customWidth="1"/>
    <col min="2" max="2" width="4.57421875" style="26" customWidth="1"/>
    <col min="3" max="3" width="38.8515625" style="2" customWidth="1"/>
    <col min="4" max="4" width="9.140625" style="2" customWidth="1"/>
    <col min="5" max="5" width="10.57421875" style="2" bestFit="1" customWidth="1"/>
    <col min="6" max="6" width="9.57421875" style="2" customWidth="1"/>
    <col min="7" max="8" width="9.140625" style="2" customWidth="1"/>
    <col min="9" max="9" width="8.57421875" style="2" customWidth="1"/>
    <col min="10" max="10" width="7.8515625" style="2" customWidth="1"/>
    <col min="11" max="16384" width="9.140625" style="2" customWidth="1"/>
  </cols>
  <sheetData>
    <row r="1" spans="1:10" ht="18">
      <c r="A1" s="121" t="s">
        <v>100</v>
      </c>
      <c r="B1" s="121"/>
      <c r="C1" s="121"/>
      <c r="D1" s="121"/>
      <c r="E1" s="121"/>
      <c r="F1" s="121"/>
      <c r="G1" s="121"/>
      <c r="H1" s="121"/>
      <c r="I1" s="123"/>
      <c r="J1" s="123"/>
    </row>
    <row r="2" spans="1:11" ht="18">
      <c r="A2" s="121" t="s">
        <v>146</v>
      </c>
      <c r="B2" s="121"/>
      <c r="C2" s="121"/>
      <c r="D2" s="121"/>
      <c r="E2" s="121"/>
      <c r="F2" s="121"/>
      <c r="G2" s="121"/>
      <c r="H2" s="121"/>
      <c r="I2" s="114" t="s">
        <v>149</v>
      </c>
      <c r="J2" s="115"/>
      <c r="K2" s="28"/>
    </row>
    <row r="3" spans="1:11" ht="12.75" customHeight="1">
      <c r="A3" s="122"/>
      <c r="B3" s="122"/>
      <c r="C3" s="120" t="s">
        <v>108</v>
      </c>
      <c r="D3" s="120" t="s">
        <v>109</v>
      </c>
      <c r="E3" s="120" t="s">
        <v>2</v>
      </c>
      <c r="F3" s="120"/>
      <c r="G3" s="120" t="s">
        <v>3</v>
      </c>
      <c r="H3" s="120"/>
      <c r="I3" s="120" t="s">
        <v>4</v>
      </c>
      <c r="J3" s="120"/>
      <c r="K3" s="28"/>
    </row>
    <row r="4" spans="1:11" ht="13.5">
      <c r="A4" s="122"/>
      <c r="B4" s="122"/>
      <c r="C4" s="120"/>
      <c r="D4" s="120"/>
      <c r="E4" s="3" t="s">
        <v>110</v>
      </c>
      <c r="F4" s="3" t="s">
        <v>111</v>
      </c>
      <c r="G4" s="3" t="s">
        <v>110</v>
      </c>
      <c r="H4" s="3" t="s">
        <v>111</v>
      </c>
      <c r="I4" s="3" t="s">
        <v>110</v>
      </c>
      <c r="J4" s="3" t="s">
        <v>111</v>
      </c>
      <c r="K4" s="28"/>
    </row>
    <row r="5" spans="1:11" s="11" customFormat="1" ht="13.5">
      <c r="A5" s="62" t="s">
        <v>13</v>
      </c>
      <c r="B5" s="62"/>
      <c r="C5" s="33" t="s">
        <v>14</v>
      </c>
      <c r="D5" s="33"/>
      <c r="E5" s="33"/>
      <c r="F5" s="33"/>
      <c r="G5" s="33"/>
      <c r="H5" s="33"/>
      <c r="I5" s="33"/>
      <c r="J5" s="33"/>
      <c r="K5" s="29"/>
    </row>
    <row r="6" spans="1:11" ht="13.5">
      <c r="A6" s="10"/>
      <c r="B6" s="10">
        <v>1</v>
      </c>
      <c r="C6" s="4" t="s">
        <v>15</v>
      </c>
      <c r="D6" s="4" t="s">
        <v>24</v>
      </c>
      <c r="E6" s="18">
        <v>4.5421965384720995</v>
      </c>
      <c r="F6" s="18">
        <v>4.490356960849172</v>
      </c>
      <c r="G6" s="18">
        <v>0</v>
      </c>
      <c r="H6" s="18">
        <v>0</v>
      </c>
      <c r="I6" s="18">
        <v>0</v>
      </c>
      <c r="J6" s="18">
        <v>0</v>
      </c>
      <c r="K6" s="84"/>
    </row>
    <row r="7" spans="1:11" ht="13.5">
      <c r="A7" s="10"/>
      <c r="B7" s="10">
        <v>2</v>
      </c>
      <c r="C7" s="4" t="s">
        <v>16</v>
      </c>
      <c r="D7" s="4" t="s">
        <v>24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28"/>
    </row>
    <row r="8" spans="1:11" ht="13.5">
      <c r="A8" s="10"/>
      <c r="B8" s="10">
        <v>3</v>
      </c>
      <c r="C8" s="4" t="s">
        <v>17</v>
      </c>
      <c r="D8" s="4" t="s">
        <v>24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28"/>
    </row>
    <row r="9" spans="1:11" ht="13.5">
      <c r="A9" s="10"/>
      <c r="B9" s="10">
        <v>4</v>
      </c>
      <c r="C9" s="4" t="s">
        <v>18</v>
      </c>
      <c r="D9" s="4" t="s">
        <v>24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28"/>
    </row>
    <row r="10" spans="1:11" ht="13.5">
      <c r="A10" s="10"/>
      <c r="B10" s="10">
        <v>5</v>
      </c>
      <c r="C10" s="4" t="s">
        <v>19</v>
      </c>
      <c r="D10" s="4" t="s">
        <v>24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8"/>
    </row>
    <row r="11" spans="1:11" ht="13.5">
      <c r="A11" s="10"/>
      <c r="B11" s="10">
        <v>6</v>
      </c>
      <c r="C11" s="4" t="s">
        <v>168</v>
      </c>
      <c r="D11" s="4" t="s">
        <v>24</v>
      </c>
      <c r="E11" s="18">
        <v>5.137290969617856</v>
      </c>
      <c r="F11" s="18">
        <v>5.070640967466378</v>
      </c>
      <c r="G11" s="18">
        <v>0</v>
      </c>
      <c r="H11" s="18">
        <v>0</v>
      </c>
      <c r="I11" s="18">
        <v>0</v>
      </c>
      <c r="J11" s="18">
        <v>0</v>
      </c>
      <c r="K11" s="28"/>
    </row>
    <row r="12" spans="1:11" ht="3.75" customHeight="1">
      <c r="A12" s="10"/>
      <c r="B12" s="10"/>
      <c r="C12" s="4"/>
      <c r="D12" s="4"/>
      <c r="E12" s="19"/>
      <c r="F12" s="65"/>
      <c r="G12" s="18"/>
      <c r="H12" s="18"/>
      <c r="I12" s="18"/>
      <c r="J12" s="18"/>
      <c r="K12" s="28"/>
    </row>
    <row r="13" spans="1:11" s="11" customFormat="1" ht="13.5">
      <c r="A13" s="62" t="s">
        <v>0</v>
      </c>
      <c r="B13" s="62"/>
      <c r="C13" s="33" t="s">
        <v>20</v>
      </c>
      <c r="D13" s="33"/>
      <c r="E13" s="58"/>
      <c r="F13" s="78"/>
      <c r="G13" s="79"/>
      <c r="H13" s="79"/>
      <c r="I13" s="79"/>
      <c r="J13" s="79"/>
      <c r="K13" s="29"/>
    </row>
    <row r="14" spans="1:11" ht="13.5">
      <c r="A14" s="10"/>
      <c r="B14" s="10">
        <v>1</v>
      </c>
      <c r="C14" s="4" t="s">
        <v>21</v>
      </c>
      <c r="D14" s="4" t="s">
        <v>24</v>
      </c>
      <c r="E14" s="18">
        <v>5.233027796177473</v>
      </c>
      <c r="F14" s="18">
        <v>5.264373548815961</v>
      </c>
      <c r="G14" s="18">
        <v>0</v>
      </c>
      <c r="H14" s="18">
        <v>0</v>
      </c>
      <c r="I14" s="18">
        <v>0</v>
      </c>
      <c r="J14" s="18">
        <v>0</v>
      </c>
      <c r="K14" s="28"/>
    </row>
    <row r="15" spans="1:11" ht="13.5">
      <c r="A15" s="10"/>
      <c r="B15" s="10">
        <v>2</v>
      </c>
      <c r="C15" s="4" t="s">
        <v>22</v>
      </c>
      <c r="D15" s="4" t="s">
        <v>24</v>
      </c>
      <c r="E15" s="18">
        <v>5.517454742766494</v>
      </c>
      <c r="F15" s="18">
        <v>5.5220445998017444</v>
      </c>
      <c r="G15" s="18">
        <v>0</v>
      </c>
      <c r="H15" s="18">
        <v>0</v>
      </c>
      <c r="I15" s="18">
        <v>0</v>
      </c>
      <c r="J15" s="18">
        <v>0</v>
      </c>
      <c r="K15" s="28"/>
    </row>
    <row r="16" spans="1:11" ht="13.5">
      <c r="A16" s="10"/>
      <c r="B16" s="10">
        <v>3</v>
      </c>
      <c r="C16" s="4" t="s">
        <v>23</v>
      </c>
      <c r="D16" s="4" t="s">
        <v>24</v>
      </c>
      <c r="E16" s="18">
        <v>5.236108311347889</v>
      </c>
      <c r="F16" s="18">
        <v>5.267235959024109</v>
      </c>
      <c r="G16" s="18">
        <v>0</v>
      </c>
      <c r="H16" s="18">
        <v>0</v>
      </c>
      <c r="I16" s="18">
        <v>0</v>
      </c>
      <c r="J16" s="18">
        <v>0</v>
      </c>
      <c r="K16" s="28"/>
    </row>
    <row r="17" ht="13.5">
      <c r="E17" s="13"/>
    </row>
    <row r="18" ht="13.5">
      <c r="C18" s="11"/>
    </row>
  </sheetData>
  <sheetProtection/>
  <mergeCells count="11">
    <mergeCell ref="C3:C4"/>
    <mergeCell ref="D3:D4"/>
    <mergeCell ref="I2:J2"/>
    <mergeCell ref="A2:H2"/>
    <mergeCell ref="B3:B4"/>
    <mergeCell ref="A3:A4"/>
    <mergeCell ref="A1:H1"/>
    <mergeCell ref="I1:J1"/>
    <mergeCell ref="E3:F3"/>
    <mergeCell ref="G3:H3"/>
    <mergeCell ref="I3:J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9.140625" style="2" customWidth="1"/>
    <col min="2" max="2" width="45.421875" style="2" customWidth="1"/>
    <col min="3" max="3" width="9.8515625" style="2" customWidth="1"/>
    <col min="4" max="4" width="9.8515625" style="2" bestFit="1" customWidth="1"/>
    <col min="5" max="5" width="9.421875" style="2" bestFit="1" customWidth="1"/>
    <col min="6" max="16384" width="9.140625" style="2" customWidth="1"/>
  </cols>
  <sheetData>
    <row r="1" spans="1:9" ht="18">
      <c r="A1" s="121" t="s">
        <v>100</v>
      </c>
      <c r="B1" s="121"/>
      <c r="C1" s="121"/>
      <c r="D1" s="121"/>
      <c r="E1" s="121"/>
      <c r="F1" s="121"/>
      <c r="G1" s="121"/>
      <c r="H1" s="123"/>
      <c r="I1" s="123"/>
    </row>
    <row r="2" spans="1:9" ht="18">
      <c r="A2" s="121" t="s">
        <v>147</v>
      </c>
      <c r="B2" s="121"/>
      <c r="C2" s="121"/>
      <c r="D2" s="121"/>
      <c r="E2" s="121"/>
      <c r="F2" s="121"/>
      <c r="G2" s="121"/>
      <c r="H2" s="114" t="s">
        <v>150</v>
      </c>
      <c r="I2" s="115"/>
    </row>
    <row r="3" spans="1:9" ht="13.5">
      <c r="A3" s="120" t="s">
        <v>112</v>
      </c>
      <c r="B3" s="120" t="s">
        <v>108</v>
      </c>
      <c r="C3" s="120" t="s">
        <v>109</v>
      </c>
      <c r="D3" s="120" t="s">
        <v>2</v>
      </c>
      <c r="E3" s="120"/>
      <c r="F3" s="120" t="s">
        <v>3</v>
      </c>
      <c r="G3" s="120"/>
      <c r="H3" s="120" t="s">
        <v>4</v>
      </c>
      <c r="I3" s="120"/>
    </row>
    <row r="4" spans="1:9" ht="13.5">
      <c r="A4" s="120"/>
      <c r="B4" s="120"/>
      <c r="C4" s="120"/>
      <c r="D4" s="3" t="s">
        <v>110</v>
      </c>
      <c r="E4" s="3" t="s">
        <v>111</v>
      </c>
      <c r="F4" s="3" t="s">
        <v>110</v>
      </c>
      <c r="G4" s="3" t="s">
        <v>111</v>
      </c>
      <c r="H4" s="3" t="s">
        <v>110</v>
      </c>
      <c r="I4" s="3" t="s">
        <v>111</v>
      </c>
    </row>
    <row r="5" spans="1:9" ht="13.5">
      <c r="A5" s="10">
        <v>1</v>
      </c>
      <c r="B5" s="4" t="s">
        <v>129</v>
      </c>
      <c r="C5" s="4" t="s">
        <v>31</v>
      </c>
      <c r="D5" s="5">
        <v>37.318643155</v>
      </c>
      <c r="E5" s="5">
        <v>103.048434545</v>
      </c>
      <c r="F5" s="5">
        <v>0</v>
      </c>
      <c r="G5" s="5">
        <v>0</v>
      </c>
      <c r="H5" s="5">
        <v>0</v>
      </c>
      <c r="I5" s="5">
        <v>0</v>
      </c>
    </row>
    <row r="6" spans="1:9" s="7" customFormat="1" ht="13.5">
      <c r="A6" s="71">
        <v>2</v>
      </c>
      <c r="B6" s="6" t="s">
        <v>130</v>
      </c>
      <c r="C6" s="6" t="s">
        <v>31</v>
      </c>
      <c r="D6" s="5">
        <v>0.65055037</v>
      </c>
      <c r="E6" s="5">
        <v>1.9322725440000001</v>
      </c>
      <c r="F6" s="5">
        <v>0</v>
      </c>
      <c r="G6" s="5">
        <v>0</v>
      </c>
      <c r="H6" s="5">
        <v>0</v>
      </c>
      <c r="I6" s="5">
        <v>0</v>
      </c>
    </row>
    <row r="7" spans="1:9" ht="13.5">
      <c r="A7" s="10">
        <v>3</v>
      </c>
      <c r="B7" s="4" t="s">
        <v>25</v>
      </c>
      <c r="C7" s="4" t="s">
        <v>31</v>
      </c>
      <c r="D7" s="9">
        <v>0.063895932</v>
      </c>
      <c r="E7" s="9">
        <v>0.191404598</v>
      </c>
      <c r="F7" s="5">
        <v>0</v>
      </c>
      <c r="G7" s="5">
        <v>0</v>
      </c>
      <c r="H7" s="5">
        <v>0</v>
      </c>
      <c r="I7" s="5">
        <v>0</v>
      </c>
    </row>
    <row r="8" spans="1:9" ht="13.5">
      <c r="A8" s="71">
        <v>4</v>
      </c>
      <c r="B8" s="4" t="s">
        <v>26</v>
      </c>
      <c r="C8" s="4" t="s">
        <v>31</v>
      </c>
      <c r="D8" s="9">
        <v>0.0695069</v>
      </c>
      <c r="E8" s="9">
        <v>0.225170002</v>
      </c>
      <c r="F8" s="5">
        <v>0</v>
      </c>
      <c r="G8" s="5">
        <v>0</v>
      </c>
      <c r="H8" s="5">
        <v>0</v>
      </c>
      <c r="I8" s="5">
        <v>0</v>
      </c>
    </row>
    <row r="9" spans="1:9" ht="13.5">
      <c r="A9" s="10">
        <v>5</v>
      </c>
      <c r="B9" s="4" t="s">
        <v>77</v>
      </c>
      <c r="C9" s="4" t="s">
        <v>31</v>
      </c>
      <c r="D9" s="9">
        <v>1.1593601</v>
      </c>
      <c r="E9" s="9">
        <v>3.5104690080000007</v>
      </c>
      <c r="F9" s="5">
        <v>0</v>
      </c>
      <c r="G9" s="5">
        <v>0</v>
      </c>
      <c r="H9" s="5">
        <v>0</v>
      </c>
      <c r="I9" s="5">
        <v>0</v>
      </c>
    </row>
    <row r="10" spans="1:9" ht="13.5">
      <c r="A10" s="71">
        <v>6</v>
      </c>
      <c r="B10" s="6" t="s">
        <v>98</v>
      </c>
      <c r="C10" s="6" t="s">
        <v>31</v>
      </c>
      <c r="D10" s="9">
        <v>1.343200203</v>
      </c>
      <c r="E10" s="9">
        <v>3.9190886469999997</v>
      </c>
      <c r="F10" s="5">
        <v>0</v>
      </c>
      <c r="G10" s="5">
        <v>0</v>
      </c>
      <c r="H10" s="5">
        <v>0</v>
      </c>
      <c r="I10" s="5">
        <v>0</v>
      </c>
    </row>
    <row r="11" spans="1:9" ht="13.5">
      <c r="A11" s="10">
        <v>7</v>
      </c>
      <c r="B11" s="6" t="s">
        <v>131</v>
      </c>
      <c r="C11" s="6" t="s">
        <v>31</v>
      </c>
      <c r="D11" s="9"/>
      <c r="E11" s="9"/>
      <c r="F11" s="5">
        <v>0</v>
      </c>
      <c r="G11" s="5">
        <v>0</v>
      </c>
      <c r="H11" s="5">
        <v>0</v>
      </c>
      <c r="I11" s="5">
        <v>0</v>
      </c>
    </row>
    <row r="12" spans="1:9" ht="13.5">
      <c r="A12" s="71">
        <v>8</v>
      </c>
      <c r="B12" s="4" t="s">
        <v>27</v>
      </c>
      <c r="C12" s="4" t="s">
        <v>31</v>
      </c>
      <c r="D12" s="9">
        <f>SUM(D5:D11)</f>
        <v>40.60515666</v>
      </c>
      <c r="E12" s="9">
        <f>SUM(E5:E11)</f>
        <v>112.826839344</v>
      </c>
      <c r="F12" s="5">
        <v>0</v>
      </c>
      <c r="G12" s="5">
        <v>0</v>
      </c>
      <c r="H12" s="5">
        <v>0</v>
      </c>
      <c r="I12" s="5">
        <v>0</v>
      </c>
    </row>
    <row r="13" spans="1:9" ht="13.5">
      <c r="A13" s="10">
        <v>9</v>
      </c>
      <c r="B13" s="4" t="s">
        <v>28</v>
      </c>
      <c r="C13" s="4" t="s">
        <v>31</v>
      </c>
      <c r="D13" s="9"/>
      <c r="E13" s="9"/>
      <c r="F13" s="5">
        <v>0</v>
      </c>
      <c r="G13" s="5">
        <v>0</v>
      </c>
      <c r="H13" s="5">
        <v>0</v>
      </c>
      <c r="I13" s="5">
        <v>0</v>
      </c>
    </row>
    <row r="14" spans="1:9" ht="13.5">
      <c r="A14" s="71">
        <v>10</v>
      </c>
      <c r="B14" s="4" t="s">
        <v>151</v>
      </c>
      <c r="C14" s="4" t="s">
        <v>31</v>
      </c>
      <c r="D14" s="9"/>
      <c r="E14" s="9"/>
      <c r="F14" s="5">
        <v>0</v>
      </c>
      <c r="G14" s="5">
        <v>0</v>
      </c>
      <c r="H14" s="5">
        <v>0</v>
      </c>
      <c r="I14" s="5">
        <v>0</v>
      </c>
    </row>
    <row r="15" spans="1:9" ht="13.5">
      <c r="A15" s="10">
        <v>11</v>
      </c>
      <c r="B15" s="4" t="s">
        <v>152</v>
      </c>
      <c r="C15" s="4" t="s">
        <v>31</v>
      </c>
      <c r="D15" s="8">
        <v>0.888925992</v>
      </c>
      <c r="E15" s="8">
        <v>2.5226470710000006</v>
      </c>
      <c r="F15" s="5">
        <v>0</v>
      </c>
      <c r="G15" s="5">
        <v>0</v>
      </c>
      <c r="H15" s="5">
        <v>0</v>
      </c>
      <c r="I15" s="5">
        <v>0</v>
      </c>
    </row>
    <row r="16" spans="1:9" ht="13.5">
      <c r="A16" s="71">
        <v>12</v>
      </c>
      <c r="B16" s="4" t="s">
        <v>114</v>
      </c>
      <c r="C16" s="4" t="s">
        <v>31</v>
      </c>
      <c r="D16" s="9"/>
      <c r="E16" s="9">
        <f>+D16</f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3.5">
      <c r="A17" s="10">
        <v>13</v>
      </c>
      <c r="B17" s="4" t="s">
        <v>29</v>
      </c>
      <c r="C17" s="4" t="s">
        <v>31</v>
      </c>
      <c r="D17" s="9">
        <v>41.37916604100001</v>
      </c>
      <c r="E17" s="9">
        <v>119.44079559000002</v>
      </c>
      <c r="F17" s="5">
        <v>0</v>
      </c>
      <c r="G17" s="5">
        <v>0</v>
      </c>
      <c r="H17" s="5">
        <v>0</v>
      </c>
      <c r="I17" s="5">
        <v>0</v>
      </c>
    </row>
    <row r="18" spans="1:9" ht="13.5">
      <c r="A18" s="71">
        <v>14</v>
      </c>
      <c r="B18" s="4" t="s">
        <v>30</v>
      </c>
      <c r="C18" s="4" t="s">
        <v>31</v>
      </c>
      <c r="D18" s="9">
        <v>0</v>
      </c>
      <c r="E18" s="9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3.5">
      <c r="A19" s="10">
        <v>15</v>
      </c>
      <c r="B19" s="4" t="s">
        <v>170</v>
      </c>
      <c r="C19" s="4" t="s">
        <v>31</v>
      </c>
      <c r="D19" s="94"/>
      <c r="E19" s="94"/>
      <c r="F19" s="5">
        <v>0</v>
      </c>
      <c r="G19" s="5">
        <v>0</v>
      </c>
      <c r="H19" s="5">
        <v>0</v>
      </c>
      <c r="I19" s="5">
        <v>0</v>
      </c>
    </row>
    <row r="20" spans="1:9" ht="13.5">
      <c r="A20" s="71">
        <v>16</v>
      </c>
      <c r="B20" s="4" t="s">
        <v>132</v>
      </c>
      <c r="C20" s="4"/>
      <c r="D20" s="8">
        <f>SUM(D11:D19)</f>
        <v>82.87324869300001</v>
      </c>
      <c r="E20" s="8">
        <f>SUM(E11:E19)</f>
        <v>234.79028200500002</v>
      </c>
      <c r="F20" s="5">
        <v>0</v>
      </c>
      <c r="G20" s="5">
        <v>0</v>
      </c>
      <c r="H20" s="5">
        <v>0</v>
      </c>
      <c r="I20" s="5">
        <v>0</v>
      </c>
    </row>
    <row r="21" spans="1:9" s="82" customFormat="1" ht="13.5">
      <c r="A21" s="70">
        <v>17</v>
      </c>
      <c r="B21" s="80" t="s">
        <v>133</v>
      </c>
      <c r="C21" s="70" t="s">
        <v>9</v>
      </c>
      <c r="D21" s="107">
        <f>+D5/D12</f>
        <v>0.9190616715872066</v>
      </c>
      <c r="E21" s="107">
        <f>+E5/E12</f>
        <v>0.9133326356046683</v>
      </c>
      <c r="F21" s="81">
        <v>0</v>
      </c>
      <c r="G21" s="81">
        <v>0</v>
      </c>
      <c r="H21" s="81">
        <v>0</v>
      </c>
      <c r="I21" s="81">
        <v>0</v>
      </c>
    </row>
    <row r="23" spans="2:7" ht="13.5">
      <c r="B23" s="11"/>
      <c r="C23" s="12"/>
      <c r="D23" s="13"/>
      <c r="E23" s="13"/>
      <c r="F23" s="13"/>
      <c r="G23" s="13"/>
    </row>
    <row r="24" spans="4:7" ht="13.5">
      <c r="D24" s="14"/>
      <c r="E24" s="14"/>
      <c r="F24" s="14"/>
      <c r="G24" s="14"/>
    </row>
    <row r="25" ht="13.5">
      <c r="F25" s="14"/>
    </row>
  </sheetData>
  <sheetProtection/>
  <mergeCells count="10">
    <mergeCell ref="H1:I1"/>
    <mergeCell ref="A2:G2"/>
    <mergeCell ref="H2:I2"/>
    <mergeCell ref="D3:E3"/>
    <mergeCell ref="F3:G3"/>
    <mergeCell ref="H3:I3"/>
    <mergeCell ref="A3:A4"/>
    <mergeCell ref="B3:B4"/>
    <mergeCell ref="C3:C4"/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20" r:id="rId1"/>
  <ignoredErrors>
    <ignoredError sqref="E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4.57421875" style="26" customWidth="1"/>
    <col min="2" max="2" width="55.57421875" style="2" bestFit="1" customWidth="1"/>
    <col min="3" max="3" width="10.140625" style="2" customWidth="1"/>
    <col min="4" max="4" width="12.421875" style="2" customWidth="1"/>
    <col min="5" max="5" width="12.140625" style="2" customWidth="1"/>
    <col min="6" max="6" width="12.421875" style="2" customWidth="1"/>
    <col min="7" max="7" width="11.57421875" style="2" customWidth="1"/>
    <col min="8" max="16384" width="9.140625" style="2" customWidth="1"/>
  </cols>
  <sheetData>
    <row r="1" spans="1:7" ht="18" customHeight="1">
      <c r="A1" s="118" t="s">
        <v>32</v>
      </c>
      <c r="B1" s="124"/>
      <c r="C1" s="124"/>
      <c r="D1" s="124"/>
      <c r="E1" s="124"/>
      <c r="F1" s="119"/>
      <c r="G1" s="83" t="s">
        <v>153</v>
      </c>
    </row>
    <row r="2" spans="1:8" s="11" customFormat="1" ht="12.75" customHeight="1">
      <c r="A2" s="125" t="s">
        <v>112</v>
      </c>
      <c r="B2" s="127" t="s">
        <v>108</v>
      </c>
      <c r="C2" s="127" t="s">
        <v>43</v>
      </c>
      <c r="D2" s="120" t="s">
        <v>44</v>
      </c>
      <c r="E2" s="120" t="s">
        <v>45</v>
      </c>
      <c r="F2" s="120"/>
      <c r="G2" s="120" t="s">
        <v>48</v>
      </c>
      <c r="H2" s="43"/>
    </row>
    <row r="3" spans="1:8" s="11" customFormat="1" ht="40.5">
      <c r="A3" s="126"/>
      <c r="B3" s="128"/>
      <c r="C3" s="128"/>
      <c r="D3" s="120"/>
      <c r="E3" s="3" t="s">
        <v>46</v>
      </c>
      <c r="F3" s="3" t="s">
        <v>47</v>
      </c>
      <c r="G3" s="120"/>
      <c r="H3" s="43"/>
    </row>
    <row r="4" spans="1:7" ht="13.5">
      <c r="A4" s="10" t="s">
        <v>33</v>
      </c>
      <c r="B4" s="4" t="s">
        <v>38</v>
      </c>
      <c r="C4" s="71"/>
      <c r="D4" s="71"/>
      <c r="E4" s="71" t="s">
        <v>166</v>
      </c>
      <c r="F4" s="71" t="s">
        <v>166</v>
      </c>
      <c r="G4" s="64" t="s">
        <v>166</v>
      </c>
    </row>
    <row r="5" spans="1:7" ht="13.5">
      <c r="A5" s="10" t="s">
        <v>34</v>
      </c>
      <c r="B5" s="4" t="s">
        <v>39</v>
      </c>
      <c r="C5" s="71"/>
      <c r="D5" s="71"/>
      <c r="E5" s="71"/>
      <c r="F5" s="71"/>
      <c r="G5" s="71"/>
    </row>
    <row r="6" spans="1:7" ht="13.5">
      <c r="A6" s="10" t="s">
        <v>35</v>
      </c>
      <c r="B6" s="4" t="s">
        <v>40</v>
      </c>
      <c r="C6" s="71"/>
      <c r="D6" s="71"/>
      <c r="E6" s="71"/>
      <c r="F6" s="71"/>
      <c r="G6" s="71"/>
    </row>
    <row r="7" spans="1:7" ht="13.5">
      <c r="A7" s="10" t="s">
        <v>36</v>
      </c>
      <c r="B7" s="4" t="s">
        <v>41</v>
      </c>
      <c r="C7" s="71"/>
      <c r="D7" s="71"/>
      <c r="E7" s="71"/>
      <c r="F7" s="71"/>
      <c r="G7" s="71"/>
    </row>
    <row r="8" spans="1:7" ht="13.5">
      <c r="A8" s="10" t="s">
        <v>37</v>
      </c>
      <c r="B8" s="4" t="s">
        <v>42</v>
      </c>
      <c r="C8" s="71"/>
      <c r="D8" s="71"/>
      <c r="E8" s="71"/>
      <c r="F8" s="71"/>
      <c r="G8" s="71"/>
    </row>
  </sheetData>
  <sheetProtection/>
  <mergeCells count="7">
    <mergeCell ref="A1:F1"/>
    <mergeCell ref="E2:F2"/>
    <mergeCell ref="D2:D3"/>
    <mergeCell ref="G2:G3"/>
    <mergeCell ref="A2:A3"/>
    <mergeCell ref="B2:B3"/>
    <mergeCell ref="C2:C3"/>
  </mergeCells>
  <printOptions horizontalCentered="1" verticalCentered="1"/>
  <pageMargins left="0.25" right="0.25" top="0.75" bottom="0.75" header="0.3" footer="0.3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90" zoomScaleNormal="90" zoomScalePageLayoutView="0" workbookViewId="0" topLeftCell="A42">
      <selection activeCell="A51" sqref="A51:IV63"/>
    </sheetView>
  </sheetViews>
  <sheetFormatPr defaultColWidth="9.140625" defaultRowHeight="12.75"/>
  <cols>
    <col min="1" max="1" width="3.421875" style="2" customWidth="1"/>
    <col min="2" max="2" width="31.421875" style="2" customWidth="1"/>
    <col min="3" max="3" width="9.140625" style="26" customWidth="1"/>
    <col min="4" max="4" width="12.57421875" style="2" customWidth="1"/>
    <col min="5" max="6" width="11.57421875" style="2" bestFit="1" customWidth="1"/>
    <col min="7" max="7" width="9.8515625" style="2" customWidth="1"/>
    <col min="8" max="9" width="9.140625" style="2" customWidth="1"/>
    <col min="10" max="10" width="9.8515625" style="2" customWidth="1"/>
    <col min="11" max="11" width="11.140625" style="2" bestFit="1" customWidth="1"/>
    <col min="12" max="12" width="11.57421875" style="2" bestFit="1" customWidth="1"/>
    <col min="13" max="19" width="11.140625" style="2" customWidth="1"/>
    <col min="20" max="20" width="11.421875" style="2" customWidth="1"/>
    <col min="21" max="21" width="11.140625" style="2" bestFit="1" customWidth="1"/>
    <col min="22" max="22" width="9.140625" style="2" customWidth="1"/>
    <col min="23" max="23" width="11.00390625" style="2" customWidth="1"/>
    <col min="24" max="25" width="10.57421875" style="2" customWidth="1"/>
    <col min="26" max="26" width="9.140625" style="2" customWidth="1"/>
    <col min="27" max="27" width="12.421875" style="2" customWidth="1"/>
    <col min="28" max="28" width="12.00390625" style="2" customWidth="1"/>
    <col min="29" max="16384" width="9.140625" style="2" customWidth="1"/>
  </cols>
  <sheetData>
    <row r="1" spans="1:9" ht="18">
      <c r="A1" s="121" t="s">
        <v>49</v>
      </c>
      <c r="B1" s="121"/>
      <c r="C1" s="121"/>
      <c r="D1" s="121"/>
      <c r="E1" s="121"/>
      <c r="F1" s="121"/>
      <c r="G1" s="121"/>
      <c r="H1" s="129"/>
      <c r="I1" s="129"/>
    </row>
    <row r="2" spans="1:9" ht="18">
      <c r="A2" s="121" t="s">
        <v>50</v>
      </c>
      <c r="B2" s="121"/>
      <c r="C2" s="121"/>
      <c r="D2" s="121"/>
      <c r="E2" s="121"/>
      <c r="F2" s="121"/>
      <c r="G2" s="121"/>
      <c r="H2" s="114" t="s">
        <v>154</v>
      </c>
      <c r="I2" s="115"/>
    </row>
    <row r="3" spans="1:9" ht="13.5">
      <c r="A3" s="122"/>
      <c r="B3" s="130" t="s">
        <v>108</v>
      </c>
      <c r="C3" s="120" t="s">
        <v>109</v>
      </c>
      <c r="D3" s="120" t="s">
        <v>2</v>
      </c>
      <c r="E3" s="120"/>
      <c r="F3" s="120" t="s">
        <v>3</v>
      </c>
      <c r="G3" s="120"/>
      <c r="H3" s="120" t="s">
        <v>4</v>
      </c>
      <c r="I3" s="120"/>
    </row>
    <row r="4" spans="1:9" ht="13.5">
      <c r="A4" s="122"/>
      <c r="B4" s="131"/>
      <c r="C4" s="120"/>
      <c r="D4" s="3" t="s">
        <v>110</v>
      </c>
      <c r="E4" s="3" t="s">
        <v>111</v>
      </c>
      <c r="F4" s="3" t="s">
        <v>110</v>
      </c>
      <c r="G4" s="3" t="s">
        <v>111</v>
      </c>
      <c r="H4" s="3" t="s">
        <v>110</v>
      </c>
      <c r="I4" s="3" t="s">
        <v>111</v>
      </c>
    </row>
    <row r="5" spans="1:17" ht="13.5">
      <c r="A5" s="33" t="s">
        <v>33</v>
      </c>
      <c r="B5" s="59" t="s">
        <v>142</v>
      </c>
      <c r="C5" s="10"/>
      <c r="D5" s="4"/>
      <c r="E5" s="4"/>
      <c r="F5" s="4"/>
      <c r="G5" s="4"/>
      <c r="H5" s="4"/>
      <c r="I5" s="4"/>
      <c r="N5" s="28"/>
      <c r="O5" s="28"/>
      <c r="P5" s="28"/>
      <c r="Q5" s="28"/>
    </row>
    <row r="6" spans="1:17" ht="13.5">
      <c r="A6" s="4"/>
      <c r="B6" s="4" t="s">
        <v>134</v>
      </c>
      <c r="C6" s="10" t="s">
        <v>99</v>
      </c>
      <c r="D6" s="6">
        <v>31</v>
      </c>
      <c r="E6" s="6">
        <v>31</v>
      </c>
      <c r="F6" s="5">
        <v>0</v>
      </c>
      <c r="G6" s="5">
        <v>0</v>
      </c>
      <c r="H6" s="5">
        <v>0</v>
      </c>
      <c r="I6" s="5">
        <v>0</v>
      </c>
      <c r="L6" s="60"/>
      <c r="M6" s="61"/>
      <c r="N6" s="61"/>
      <c r="O6" s="61"/>
      <c r="P6" s="61"/>
      <c r="Q6" s="61"/>
    </row>
    <row r="7" spans="1:17" ht="13.5">
      <c r="A7" s="4"/>
      <c r="B7" s="4" t="s">
        <v>135</v>
      </c>
      <c r="C7" s="10" t="s">
        <v>99</v>
      </c>
      <c r="D7" s="6">
        <v>5</v>
      </c>
      <c r="E7" s="6">
        <v>5</v>
      </c>
      <c r="F7" s="5">
        <v>0</v>
      </c>
      <c r="G7" s="5">
        <v>0</v>
      </c>
      <c r="H7" s="5">
        <v>0</v>
      </c>
      <c r="I7" s="5">
        <v>0</v>
      </c>
      <c r="L7" s="60"/>
      <c r="M7" s="61"/>
      <c r="N7" s="61"/>
      <c r="O7" s="61"/>
      <c r="P7" s="61"/>
      <c r="Q7" s="61"/>
    </row>
    <row r="8" spans="1:17" ht="13.5">
      <c r="A8" s="4"/>
      <c r="B8" s="4" t="s">
        <v>136</v>
      </c>
      <c r="C8" s="10"/>
      <c r="D8" s="6">
        <v>0</v>
      </c>
      <c r="E8" s="6">
        <v>0</v>
      </c>
      <c r="F8" s="5">
        <v>0</v>
      </c>
      <c r="G8" s="5">
        <v>0</v>
      </c>
      <c r="H8" s="5">
        <v>0</v>
      </c>
      <c r="I8" s="5">
        <v>0</v>
      </c>
      <c r="L8" s="60"/>
      <c r="M8" s="61"/>
      <c r="N8" s="61"/>
      <c r="O8" s="61"/>
      <c r="P8" s="61"/>
      <c r="Q8" s="61"/>
    </row>
    <row r="9" spans="1:17" ht="13.5">
      <c r="A9" s="4"/>
      <c r="B9" s="33" t="s">
        <v>137</v>
      </c>
      <c r="C9" s="10" t="s">
        <v>99</v>
      </c>
      <c r="D9" s="95">
        <f>SUM(D6:D8)</f>
        <v>36</v>
      </c>
      <c r="E9" s="95">
        <f>SUM(E6:E8)</f>
        <v>36</v>
      </c>
      <c r="F9" s="5">
        <v>0</v>
      </c>
      <c r="G9" s="5">
        <v>0</v>
      </c>
      <c r="H9" s="5">
        <v>0</v>
      </c>
      <c r="I9" s="5">
        <v>0</v>
      </c>
      <c r="L9" s="60"/>
      <c r="M9" s="61"/>
      <c r="N9" s="61"/>
      <c r="O9" s="61"/>
      <c r="P9" s="61"/>
      <c r="Q9" s="61"/>
    </row>
    <row r="10" spans="1:9" ht="13.5">
      <c r="A10" s="4"/>
      <c r="B10" s="4" t="s">
        <v>51</v>
      </c>
      <c r="C10" s="10" t="s">
        <v>99</v>
      </c>
      <c r="D10" s="6">
        <v>0</v>
      </c>
      <c r="E10" s="6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3.5">
      <c r="A11" s="4"/>
      <c r="B11" s="4" t="s">
        <v>52</v>
      </c>
      <c r="C11" s="10" t="s">
        <v>99</v>
      </c>
      <c r="D11" s="6">
        <v>22</v>
      </c>
      <c r="E11" s="6">
        <v>22</v>
      </c>
      <c r="F11" s="5">
        <v>0</v>
      </c>
      <c r="G11" s="5">
        <v>0</v>
      </c>
      <c r="H11" s="5">
        <v>0</v>
      </c>
      <c r="I11" s="5">
        <v>0</v>
      </c>
    </row>
    <row r="12" spans="1:9" ht="13.5">
      <c r="A12" s="4"/>
      <c r="B12" s="4" t="s">
        <v>53</v>
      </c>
      <c r="C12" s="10" t="s">
        <v>99</v>
      </c>
      <c r="D12" s="6">
        <v>0</v>
      </c>
      <c r="E12" s="6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3.5">
      <c r="A13" s="4"/>
      <c r="B13" s="4" t="s">
        <v>138</v>
      </c>
      <c r="C13" s="10" t="s">
        <v>99</v>
      </c>
      <c r="D13" s="6">
        <v>8</v>
      </c>
      <c r="E13" s="6">
        <v>8</v>
      </c>
      <c r="F13" s="5">
        <v>0</v>
      </c>
      <c r="G13" s="5">
        <v>0</v>
      </c>
      <c r="H13" s="5">
        <v>0</v>
      </c>
      <c r="I13" s="5">
        <v>0</v>
      </c>
    </row>
    <row r="14" spans="1:9" ht="13.5">
      <c r="A14" s="4"/>
      <c r="B14" s="4" t="s">
        <v>139</v>
      </c>
      <c r="C14" s="10" t="s">
        <v>99</v>
      </c>
      <c r="D14" s="6">
        <f>SUM(D10:D13)</f>
        <v>30</v>
      </c>
      <c r="E14" s="6">
        <f>SUM(E10:E13)</f>
        <v>30</v>
      </c>
      <c r="F14" s="5">
        <v>0</v>
      </c>
      <c r="G14" s="5">
        <v>0</v>
      </c>
      <c r="H14" s="5">
        <v>0</v>
      </c>
      <c r="I14" s="5">
        <v>0</v>
      </c>
    </row>
    <row r="15" spans="1:9" ht="13.5">
      <c r="A15" s="4"/>
      <c r="B15" s="4" t="s">
        <v>54</v>
      </c>
      <c r="C15" s="10" t="s">
        <v>99</v>
      </c>
      <c r="D15" s="6">
        <v>0</v>
      </c>
      <c r="E15" s="6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3.5">
      <c r="A16" s="4"/>
      <c r="B16" s="4" t="s">
        <v>140</v>
      </c>
      <c r="C16" s="10" t="s">
        <v>99</v>
      </c>
      <c r="D16" s="6">
        <f>D14+D15</f>
        <v>30</v>
      </c>
      <c r="E16" s="6">
        <f>E14+E15</f>
        <v>30</v>
      </c>
      <c r="F16" s="5">
        <v>0</v>
      </c>
      <c r="G16" s="5">
        <v>0</v>
      </c>
      <c r="H16" s="5">
        <v>0</v>
      </c>
      <c r="I16" s="5">
        <v>0</v>
      </c>
    </row>
    <row r="17" spans="1:9" ht="13.5">
      <c r="A17" s="4"/>
      <c r="B17" s="33" t="s">
        <v>141</v>
      </c>
      <c r="C17" s="10" t="s">
        <v>99</v>
      </c>
      <c r="D17" s="6">
        <f>D16+D9</f>
        <v>66</v>
      </c>
      <c r="E17" s="6">
        <f>E16+E9</f>
        <v>66</v>
      </c>
      <c r="F17" s="5">
        <v>0</v>
      </c>
      <c r="G17" s="5">
        <v>0</v>
      </c>
      <c r="H17" s="5">
        <v>0</v>
      </c>
      <c r="I17" s="5">
        <v>0</v>
      </c>
    </row>
    <row r="18" spans="1:9" ht="13.5">
      <c r="A18" s="4"/>
      <c r="B18" s="4"/>
      <c r="C18" s="10"/>
      <c r="D18" s="96"/>
      <c r="E18" s="96"/>
      <c r="F18" s="5"/>
      <c r="G18" s="5"/>
      <c r="H18" s="5"/>
      <c r="I18" s="5"/>
    </row>
    <row r="19" spans="1:9" ht="13.5">
      <c r="A19" s="33" t="s">
        <v>34</v>
      </c>
      <c r="B19" s="59" t="s">
        <v>55</v>
      </c>
      <c r="C19" s="10"/>
      <c r="D19" s="96"/>
      <c r="E19" s="96"/>
      <c r="F19" s="5"/>
      <c r="G19" s="5"/>
      <c r="H19" s="5"/>
      <c r="I19" s="5"/>
    </row>
    <row r="20" spans="1:9" ht="13.5">
      <c r="A20" s="4"/>
      <c r="B20" s="4" t="s">
        <v>134</v>
      </c>
      <c r="C20" s="10" t="s">
        <v>5</v>
      </c>
      <c r="D20" s="108">
        <v>33.2756375</v>
      </c>
      <c r="E20" s="108">
        <v>66.31071175</v>
      </c>
      <c r="F20" s="5">
        <v>0</v>
      </c>
      <c r="G20" s="5">
        <v>0</v>
      </c>
      <c r="H20" s="5">
        <v>0</v>
      </c>
      <c r="I20" s="5">
        <v>0</v>
      </c>
    </row>
    <row r="21" spans="1:9" ht="13.5">
      <c r="A21" s="4"/>
      <c r="B21" s="4" t="s">
        <v>135</v>
      </c>
      <c r="C21" s="10" t="s">
        <v>5</v>
      </c>
      <c r="D21" s="108">
        <v>44.9083287</v>
      </c>
      <c r="E21" s="108">
        <v>84.1436934</v>
      </c>
      <c r="F21" s="5">
        <v>0</v>
      </c>
      <c r="G21" s="5">
        <v>0</v>
      </c>
      <c r="H21" s="5">
        <v>0</v>
      </c>
      <c r="I21" s="5">
        <v>0</v>
      </c>
    </row>
    <row r="22" spans="1:9" ht="13.5">
      <c r="A22" s="4"/>
      <c r="B22" s="4" t="s">
        <v>136</v>
      </c>
      <c r="C22" s="10" t="s">
        <v>5</v>
      </c>
      <c r="D22" s="108">
        <v>0</v>
      </c>
      <c r="E22" s="108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3.5">
      <c r="A23" s="4"/>
      <c r="B23" s="33" t="s">
        <v>137</v>
      </c>
      <c r="C23" s="10" t="s">
        <v>5</v>
      </c>
      <c r="D23" s="98">
        <f>SUM(D20:D22)</f>
        <v>78.1839662</v>
      </c>
      <c r="E23" s="8">
        <f>SUM(E20:E22)</f>
        <v>150.45440515</v>
      </c>
      <c r="F23" s="5">
        <v>0</v>
      </c>
      <c r="G23" s="5">
        <v>0</v>
      </c>
      <c r="H23" s="5">
        <v>0</v>
      </c>
      <c r="I23" s="5">
        <v>0</v>
      </c>
    </row>
    <row r="24" spans="1:9" ht="13.5">
      <c r="A24" s="4"/>
      <c r="B24" s="4" t="s">
        <v>51</v>
      </c>
      <c r="C24" s="10" t="s">
        <v>5</v>
      </c>
      <c r="D24" s="108">
        <v>0</v>
      </c>
      <c r="E24" s="108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3.5">
      <c r="A25" s="4"/>
      <c r="B25" s="4" t="s">
        <v>52</v>
      </c>
      <c r="C25" s="10" t="s">
        <v>5</v>
      </c>
      <c r="D25" s="108">
        <v>0.707853</v>
      </c>
      <c r="E25" s="108">
        <v>1.3884298</v>
      </c>
      <c r="F25" s="5">
        <v>0</v>
      </c>
      <c r="G25" s="5">
        <v>0</v>
      </c>
      <c r="H25" s="5">
        <v>0</v>
      </c>
      <c r="I25" s="5">
        <v>0</v>
      </c>
    </row>
    <row r="26" spans="1:9" ht="13.5">
      <c r="A26" s="4"/>
      <c r="B26" s="4" t="s">
        <v>53</v>
      </c>
      <c r="C26" s="10" t="s">
        <v>5</v>
      </c>
      <c r="D26" s="108">
        <v>0</v>
      </c>
      <c r="E26" s="108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3.5">
      <c r="A27" s="4"/>
      <c r="B27" s="4" t="s">
        <v>138</v>
      </c>
      <c r="C27" s="10" t="s">
        <v>5</v>
      </c>
      <c r="D27" s="108">
        <v>0.148198</v>
      </c>
      <c r="E27" s="108">
        <v>0.30171</v>
      </c>
      <c r="F27" s="5">
        <v>0</v>
      </c>
      <c r="G27" s="5">
        <v>0</v>
      </c>
      <c r="H27" s="5">
        <v>0</v>
      </c>
      <c r="I27" s="5">
        <v>0</v>
      </c>
    </row>
    <row r="28" spans="1:9" ht="13.5">
      <c r="A28" s="4"/>
      <c r="B28" s="4" t="s">
        <v>139</v>
      </c>
      <c r="C28" s="10" t="s">
        <v>5</v>
      </c>
      <c r="D28" s="99">
        <f>SUM(D24:D27)</f>
        <v>0.8560509999999999</v>
      </c>
      <c r="E28" s="99">
        <f>SUM(E24:E27)</f>
        <v>1.6901397999999999</v>
      </c>
      <c r="F28" s="5">
        <v>0</v>
      </c>
      <c r="G28" s="5">
        <v>0</v>
      </c>
      <c r="H28" s="5">
        <v>0</v>
      </c>
      <c r="I28" s="5">
        <v>0</v>
      </c>
    </row>
    <row r="29" spans="1:9" ht="13.5">
      <c r="A29" s="4"/>
      <c r="B29" s="4" t="s">
        <v>54</v>
      </c>
      <c r="C29" s="10" t="s">
        <v>5</v>
      </c>
      <c r="D29" s="97">
        <v>0</v>
      </c>
      <c r="E29" s="97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3.5">
      <c r="A30" s="4"/>
      <c r="B30" s="4" t="s">
        <v>140</v>
      </c>
      <c r="C30" s="10" t="s">
        <v>5</v>
      </c>
      <c r="D30" s="100">
        <f>D28+D29</f>
        <v>0.8560509999999999</v>
      </c>
      <c r="E30" s="100">
        <f>E28+E29</f>
        <v>1.6901397999999999</v>
      </c>
      <c r="F30" s="5">
        <v>0</v>
      </c>
      <c r="G30" s="5">
        <v>0</v>
      </c>
      <c r="H30" s="5">
        <v>0</v>
      </c>
      <c r="I30" s="5">
        <v>0</v>
      </c>
    </row>
    <row r="31" spans="1:9" ht="13.5">
      <c r="A31" s="4"/>
      <c r="B31" s="33" t="s">
        <v>141</v>
      </c>
      <c r="C31" s="62" t="s">
        <v>5</v>
      </c>
      <c r="D31" s="97">
        <f>D23+D30</f>
        <v>79.0400172</v>
      </c>
      <c r="E31" s="97">
        <f>E23+E30</f>
        <v>152.14454495</v>
      </c>
      <c r="F31" s="5">
        <v>0</v>
      </c>
      <c r="G31" s="5">
        <v>0</v>
      </c>
      <c r="H31" s="5">
        <v>0</v>
      </c>
      <c r="I31" s="5">
        <v>0</v>
      </c>
    </row>
    <row r="33" spans="3:6" ht="13.5">
      <c r="C33" s="2"/>
      <c r="F33" s="63"/>
    </row>
    <row r="34" ht="13.5">
      <c r="C34" s="2"/>
    </row>
    <row r="35" ht="13.5">
      <c r="C35" s="2"/>
    </row>
    <row r="36" ht="13.5">
      <c r="C36" s="2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  <row r="43" ht="13.5">
      <c r="C43" s="2"/>
    </row>
    <row r="44" ht="13.5">
      <c r="C44" s="2"/>
    </row>
    <row r="45" ht="13.5">
      <c r="C45" s="2"/>
    </row>
    <row r="46" ht="13.5">
      <c r="C46" s="2"/>
    </row>
    <row r="47" ht="13.5">
      <c r="C47" s="2"/>
    </row>
    <row r="48" ht="13.5">
      <c r="C48" s="2"/>
    </row>
  </sheetData>
  <sheetProtection/>
  <mergeCells count="10">
    <mergeCell ref="H1:I1"/>
    <mergeCell ref="D3:E3"/>
    <mergeCell ref="F3:G3"/>
    <mergeCell ref="H3:I3"/>
    <mergeCell ref="B3:B4"/>
    <mergeCell ref="C3:C4"/>
    <mergeCell ref="A2:G2"/>
    <mergeCell ref="H2:I2"/>
    <mergeCell ref="A3:A4"/>
    <mergeCell ref="A1:G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57421875" style="2" customWidth="1"/>
    <col min="2" max="2" width="24.8515625" style="2" bestFit="1" customWidth="1"/>
    <col min="3" max="3" width="10.57421875" style="2" bestFit="1" customWidth="1"/>
    <col min="4" max="4" width="11.8515625" style="2" bestFit="1" customWidth="1"/>
    <col min="5" max="5" width="12.421875" style="2" bestFit="1" customWidth="1"/>
    <col min="6" max="6" width="11.57421875" style="2" bestFit="1" customWidth="1"/>
    <col min="7" max="7" width="11.140625" style="2" customWidth="1"/>
    <col min="8" max="9" width="9.421875" style="2" bestFit="1" customWidth="1"/>
    <col min="10" max="10" width="11.140625" style="2" bestFit="1" customWidth="1"/>
    <col min="11" max="11" width="12.00390625" style="2" customWidth="1"/>
    <col min="12" max="13" width="11.140625" style="2" bestFit="1" customWidth="1"/>
    <col min="14" max="14" width="11.140625" style="2" customWidth="1"/>
    <col min="15" max="17" width="11.421875" style="2" customWidth="1"/>
    <col min="18" max="18" width="12.8515625" style="2" bestFit="1" customWidth="1"/>
    <col min="19" max="20" width="10.00390625" style="2" bestFit="1" customWidth="1"/>
    <col min="21" max="21" width="9.421875" style="2" bestFit="1" customWidth="1"/>
    <col min="22" max="22" width="9.57421875" style="2" customWidth="1"/>
    <col min="23" max="23" width="9.421875" style="2" bestFit="1" customWidth="1"/>
    <col min="24" max="24" width="11.140625" style="2" bestFit="1" customWidth="1"/>
    <col min="25" max="25" width="12.140625" style="2" bestFit="1" customWidth="1"/>
    <col min="26" max="26" width="12.8515625" style="2" bestFit="1" customWidth="1"/>
    <col min="27" max="16384" width="9.140625" style="2" customWidth="1"/>
  </cols>
  <sheetData>
    <row r="1" spans="1:9" ht="18">
      <c r="A1" s="121" t="s">
        <v>49</v>
      </c>
      <c r="B1" s="121"/>
      <c r="C1" s="121"/>
      <c r="D1" s="121"/>
      <c r="E1" s="121"/>
      <c r="F1" s="121"/>
      <c r="G1" s="121"/>
      <c r="H1" s="129"/>
      <c r="I1" s="129"/>
    </row>
    <row r="2" spans="1:9" ht="18">
      <c r="A2" s="121" t="s">
        <v>155</v>
      </c>
      <c r="B2" s="121"/>
      <c r="C2" s="121"/>
      <c r="D2" s="121"/>
      <c r="E2" s="121"/>
      <c r="F2" s="121"/>
      <c r="G2" s="121"/>
      <c r="H2" s="133" t="s">
        <v>156</v>
      </c>
      <c r="I2" s="133"/>
    </row>
    <row r="3" spans="1:9" ht="13.5">
      <c r="A3" s="122"/>
      <c r="B3" s="120" t="s">
        <v>108</v>
      </c>
      <c r="C3" s="120" t="s">
        <v>109</v>
      </c>
      <c r="D3" s="120" t="s">
        <v>2</v>
      </c>
      <c r="E3" s="120"/>
      <c r="F3" s="120" t="s">
        <v>3</v>
      </c>
      <c r="G3" s="120"/>
      <c r="H3" s="120" t="s">
        <v>4</v>
      </c>
      <c r="I3" s="120"/>
    </row>
    <row r="4" spans="1:23" ht="13.5">
      <c r="A4" s="122"/>
      <c r="B4" s="120"/>
      <c r="C4" s="120"/>
      <c r="D4" s="3" t="s">
        <v>110</v>
      </c>
      <c r="E4" s="3" t="s">
        <v>111</v>
      </c>
      <c r="F4" s="3" t="s">
        <v>110</v>
      </c>
      <c r="G4" s="3" t="s">
        <v>111</v>
      </c>
      <c r="H4" s="3" t="s">
        <v>110</v>
      </c>
      <c r="I4" s="3" t="s">
        <v>111</v>
      </c>
      <c r="K4" s="132"/>
      <c r="L4" s="132"/>
      <c r="M4" s="132"/>
      <c r="N4" s="132"/>
      <c r="O4" s="26"/>
      <c r="P4" s="26"/>
      <c r="Q4" s="26"/>
      <c r="S4" s="132"/>
      <c r="T4" s="132"/>
      <c r="U4" s="132"/>
      <c r="V4" s="132"/>
      <c r="W4" s="132"/>
    </row>
    <row r="5" spans="1:25" ht="13.5">
      <c r="A5" s="33" t="s">
        <v>35</v>
      </c>
      <c r="B5" s="33" t="s">
        <v>56</v>
      </c>
      <c r="C5" s="4"/>
      <c r="D5" s="4"/>
      <c r="E5" s="4"/>
      <c r="F5" s="4"/>
      <c r="G5" s="4"/>
      <c r="H5" s="4"/>
      <c r="I5" s="4"/>
      <c r="K5" s="26"/>
      <c r="L5" s="26"/>
      <c r="M5" s="26"/>
      <c r="N5" s="26"/>
      <c r="O5" s="26"/>
      <c r="P5" s="26"/>
      <c r="Q5" s="46"/>
      <c r="S5" s="26"/>
      <c r="T5" s="26"/>
      <c r="U5" s="26"/>
      <c r="V5" s="26"/>
      <c r="W5" s="26"/>
      <c r="X5" s="26"/>
      <c r="Y5" s="46"/>
    </row>
    <row r="6" spans="1:26" ht="13.5">
      <c r="A6" s="4"/>
      <c r="B6" s="4" t="s">
        <v>134</v>
      </c>
      <c r="C6" s="4" t="s">
        <v>31</v>
      </c>
      <c r="D6" s="97">
        <v>17.704520918999997</v>
      </c>
      <c r="E6" s="97">
        <v>35.190241369169996</v>
      </c>
      <c r="F6" s="47">
        <v>0</v>
      </c>
      <c r="G6" s="47">
        <v>0</v>
      </c>
      <c r="H6" s="47">
        <v>0</v>
      </c>
      <c r="I6" s="47">
        <v>0</v>
      </c>
      <c r="K6" s="41"/>
      <c r="L6" s="41"/>
      <c r="M6" s="41"/>
      <c r="N6" s="48"/>
      <c r="O6" s="48"/>
      <c r="P6" s="49"/>
      <c r="Q6" s="48"/>
      <c r="R6" s="13"/>
      <c r="S6" s="41"/>
      <c r="T6" s="50"/>
      <c r="U6" s="41"/>
      <c r="V6" s="41"/>
      <c r="W6" s="41"/>
      <c r="X6" s="49"/>
      <c r="Y6" s="48"/>
      <c r="Z6" s="13"/>
    </row>
    <row r="7" spans="1:22" ht="13.5">
      <c r="A7" s="4"/>
      <c r="B7" s="4" t="s">
        <v>135</v>
      </c>
      <c r="C7" s="4" t="s">
        <v>31</v>
      </c>
      <c r="D7" s="97">
        <v>23.209365915000006</v>
      </c>
      <c r="E7" s="97">
        <v>44.01457770828</v>
      </c>
      <c r="F7" s="47">
        <v>0</v>
      </c>
      <c r="G7" s="47">
        <v>0</v>
      </c>
      <c r="H7" s="47">
        <v>0</v>
      </c>
      <c r="I7" s="47">
        <v>0</v>
      </c>
      <c r="J7" s="48"/>
      <c r="K7" s="48"/>
      <c r="L7" s="49"/>
      <c r="M7" s="48"/>
      <c r="N7" s="13"/>
      <c r="O7" s="41"/>
      <c r="P7" s="41"/>
      <c r="Q7" s="41"/>
      <c r="R7" s="50"/>
      <c r="S7" s="41"/>
      <c r="T7" s="49"/>
      <c r="U7" s="48"/>
      <c r="V7" s="13"/>
    </row>
    <row r="8" spans="1:22" ht="13.5">
      <c r="A8" s="4"/>
      <c r="B8" s="4" t="s">
        <v>136</v>
      </c>
      <c r="C8" s="4" t="s">
        <v>31</v>
      </c>
      <c r="D8" s="97">
        <v>0</v>
      </c>
      <c r="E8" s="97">
        <v>0</v>
      </c>
      <c r="F8" s="47">
        <v>0</v>
      </c>
      <c r="G8" s="47">
        <v>0</v>
      </c>
      <c r="H8" s="47">
        <v>0</v>
      </c>
      <c r="I8" s="47">
        <v>0</v>
      </c>
      <c r="J8" s="51"/>
      <c r="K8" s="52"/>
      <c r="L8" s="51"/>
      <c r="M8" s="51"/>
      <c r="N8" s="53"/>
      <c r="O8" s="52"/>
      <c r="P8" s="54"/>
      <c r="Q8" s="52"/>
      <c r="R8" s="54"/>
      <c r="S8" s="41"/>
      <c r="T8" s="51"/>
      <c r="U8" s="51"/>
      <c r="V8" s="13"/>
    </row>
    <row r="9" spans="1:22" ht="13.5">
      <c r="A9" s="4"/>
      <c r="B9" s="33" t="s">
        <v>137</v>
      </c>
      <c r="C9" s="4" t="s">
        <v>31</v>
      </c>
      <c r="D9" s="8">
        <f>SUM(D6:D8)</f>
        <v>40.913886834</v>
      </c>
      <c r="E9" s="8">
        <f>SUM(E6:E8)</f>
        <v>79.20481907745</v>
      </c>
      <c r="F9" s="47">
        <v>0</v>
      </c>
      <c r="G9" s="47">
        <v>0</v>
      </c>
      <c r="H9" s="47">
        <v>0</v>
      </c>
      <c r="I9" s="47">
        <v>0</v>
      </c>
      <c r="J9" s="48"/>
      <c r="K9" s="48"/>
      <c r="L9" s="48"/>
      <c r="M9" s="48"/>
      <c r="N9" s="13"/>
      <c r="O9" s="41"/>
      <c r="P9" s="44"/>
      <c r="Q9" s="41"/>
      <c r="R9" s="44"/>
      <c r="S9" s="41"/>
      <c r="T9" s="48"/>
      <c r="U9" s="48"/>
      <c r="V9" s="13"/>
    </row>
    <row r="10" spans="1:22" ht="13.5">
      <c r="A10" s="4"/>
      <c r="B10" s="4" t="s">
        <v>51</v>
      </c>
      <c r="C10" s="4" t="s">
        <v>31</v>
      </c>
      <c r="D10" s="97">
        <v>0</v>
      </c>
      <c r="E10" s="97">
        <v>0</v>
      </c>
      <c r="F10" s="47">
        <v>0</v>
      </c>
      <c r="G10" s="47">
        <v>0</v>
      </c>
      <c r="H10" s="47">
        <v>0</v>
      </c>
      <c r="I10" s="47">
        <v>0</v>
      </c>
      <c r="J10" s="48"/>
      <c r="K10" s="48"/>
      <c r="L10" s="48"/>
      <c r="M10" s="48"/>
      <c r="N10" s="13"/>
      <c r="O10" s="41"/>
      <c r="P10" s="44"/>
      <c r="Q10" s="41"/>
      <c r="R10" s="44"/>
      <c r="S10" s="41"/>
      <c r="T10" s="48"/>
      <c r="U10" s="48"/>
      <c r="V10" s="13"/>
    </row>
    <row r="11" spans="1:22" ht="13.5">
      <c r="A11" s="4"/>
      <c r="B11" s="4" t="s">
        <v>52</v>
      </c>
      <c r="C11" s="4" t="s">
        <v>31</v>
      </c>
      <c r="D11" s="97">
        <v>0.416750458</v>
      </c>
      <c r="E11" s="97">
        <v>0.81942051055</v>
      </c>
      <c r="F11" s="47">
        <v>0</v>
      </c>
      <c r="G11" s="47">
        <v>0</v>
      </c>
      <c r="H11" s="47">
        <v>0</v>
      </c>
      <c r="I11" s="47">
        <v>0</v>
      </c>
      <c r="J11" s="48"/>
      <c r="K11" s="48"/>
      <c r="L11" s="48"/>
      <c r="M11" s="48"/>
      <c r="N11" s="13"/>
      <c r="O11" s="41"/>
      <c r="P11" s="44"/>
      <c r="Q11" s="41"/>
      <c r="R11" s="44"/>
      <c r="S11" s="41"/>
      <c r="T11" s="48"/>
      <c r="U11" s="48"/>
      <c r="V11" s="13"/>
    </row>
    <row r="12" spans="1:22" ht="13.5">
      <c r="A12" s="4"/>
      <c r="B12" s="4" t="s">
        <v>53</v>
      </c>
      <c r="C12" s="4" t="s">
        <v>31</v>
      </c>
      <c r="D12" s="97">
        <v>0</v>
      </c>
      <c r="E12" s="97">
        <v>0</v>
      </c>
      <c r="F12" s="47">
        <v>0</v>
      </c>
      <c r="G12" s="47">
        <v>0</v>
      </c>
      <c r="H12" s="47">
        <v>0</v>
      </c>
      <c r="I12" s="47">
        <v>0</v>
      </c>
      <c r="J12" s="48"/>
      <c r="K12" s="48"/>
      <c r="L12" s="48"/>
      <c r="M12" s="48"/>
      <c r="N12" s="13"/>
      <c r="O12" s="41"/>
      <c r="P12" s="44"/>
      <c r="Q12" s="41"/>
      <c r="R12" s="44"/>
      <c r="S12" s="41"/>
      <c r="T12" s="48"/>
      <c r="U12" s="48"/>
      <c r="V12" s="13"/>
    </row>
    <row r="13" spans="1:22" ht="13.5">
      <c r="A13" s="4"/>
      <c r="B13" s="4" t="s">
        <v>138</v>
      </c>
      <c r="C13" s="4" t="s">
        <v>31</v>
      </c>
      <c r="D13" s="97">
        <v>0.055571807</v>
      </c>
      <c r="E13" s="97">
        <v>0.113882225</v>
      </c>
      <c r="F13" s="47">
        <v>0</v>
      </c>
      <c r="G13" s="47">
        <v>0</v>
      </c>
      <c r="H13" s="47">
        <v>0</v>
      </c>
      <c r="I13" s="47">
        <v>0</v>
      </c>
      <c r="J13" s="48"/>
      <c r="K13" s="48"/>
      <c r="L13" s="48"/>
      <c r="M13" s="48"/>
      <c r="N13" s="13"/>
      <c r="O13" s="41"/>
      <c r="P13" s="44"/>
      <c r="Q13" s="41"/>
      <c r="R13" s="44"/>
      <c r="S13" s="41"/>
      <c r="T13" s="48"/>
      <c r="U13" s="48"/>
      <c r="V13" s="13"/>
    </row>
    <row r="14" spans="1:22" ht="13.5">
      <c r="A14" s="4"/>
      <c r="B14" s="4" t="s">
        <v>139</v>
      </c>
      <c r="C14" s="4" t="s">
        <v>31</v>
      </c>
      <c r="D14" s="55">
        <f>SUM(D10:D13)</f>
        <v>0.47232226499999996</v>
      </c>
      <c r="E14" s="55">
        <f>SUM(E10:E13)</f>
        <v>0.93330273555</v>
      </c>
      <c r="F14" s="47">
        <v>0</v>
      </c>
      <c r="G14" s="47">
        <v>0</v>
      </c>
      <c r="H14" s="47">
        <v>0</v>
      </c>
      <c r="I14" s="47">
        <v>0</v>
      </c>
      <c r="J14" s="48"/>
      <c r="K14" s="48"/>
      <c r="L14" s="48"/>
      <c r="M14" s="48"/>
      <c r="N14" s="13"/>
      <c r="O14" s="41"/>
      <c r="P14" s="44"/>
      <c r="Q14" s="41"/>
      <c r="R14" s="44"/>
      <c r="S14" s="41"/>
      <c r="T14" s="48"/>
      <c r="U14" s="48"/>
      <c r="V14" s="13"/>
    </row>
    <row r="15" spans="1:22" ht="13.5">
      <c r="A15" s="4"/>
      <c r="B15" s="4" t="s">
        <v>54</v>
      </c>
      <c r="C15" s="4" t="s">
        <v>31</v>
      </c>
      <c r="D15" s="56">
        <v>0</v>
      </c>
      <c r="E15" s="56">
        <f>(D15)</f>
        <v>0</v>
      </c>
      <c r="F15" s="47">
        <v>0</v>
      </c>
      <c r="G15" s="47">
        <v>0</v>
      </c>
      <c r="H15" s="47">
        <v>0</v>
      </c>
      <c r="I15" s="47">
        <v>0</v>
      </c>
      <c r="J15" s="41"/>
      <c r="K15" s="41"/>
      <c r="L15" s="41"/>
      <c r="M15" s="41"/>
      <c r="N15" s="13"/>
      <c r="O15" s="41"/>
      <c r="P15" s="41"/>
      <c r="Q15" s="41"/>
      <c r="R15" s="41"/>
      <c r="S15" s="41"/>
      <c r="T15" s="41"/>
      <c r="U15" s="41"/>
      <c r="V15" s="13"/>
    </row>
    <row r="16" spans="1:22" ht="13.5">
      <c r="A16" s="4"/>
      <c r="B16" s="4" t="s">
        <v>140</v>
      </c>
      <c r="C16" s="4" t="s">
        <v>31</v>
      </c>
      <c r="D16" s="57">
        <f>D15+D14</f>
        <v>0.47232226499999996</v>
      </c>
      <c r="E16" s="57">
        <f>E15+E14</f>
        <v>0.93330273555</v>
      </c>
      <c r="F16" s="47">
        <v>0</v>
      </c>
      <c r="G16" s="47">
        <v>0</v>
      </c>
      <c r="H16" s="47">
        <v>0</v>
      </c>
      <c r="I16" s="47">
        <v>0</v>
      </c>
      <c r="J16" s="52"/>
      <c r="K16" s="52"/>
      <c r="L16" s="52"/>
      <c r="M16" s="52"/>
      <c r="N16" s="13"/>
      <c r="O16" s="52"/>
      <c r="P16" s="52"/>
      <c r="Q16" s="52"/>
      <c r="R16" s="52"/>
      <c r="S16" s="41"/>
      <c r="T16" s="52"/>
      <c r="U16" s="52"/>
      <c r="V16" s="13"/>
    </row>
    <row r="17" spans="1:9" ht="13.5">
      <c r="A17" s="4"/>
      <c r="B17" s="33" t="s">
        <v>141</v>
      </c>
      <c r="C17" s="4" t="s">
        <v>31</v>
      </c>
      <c r="D17" s="56">
        <f>D16+D9</f>
        <v>41.386209099000006</v>
      </c>
      <c r="E17" s="56">
        <f>E16+E9</f>
        <v>80.138121813</v>
      </c>
      <c r="F17" s="47">
        <v>0</v>
      </c>
      <c r="G17" s="47">
        <v>0</v>
      </c>
      <c r="H17" s="47">
        <v>0</v>
      </c>
      <c r="I17" s="47">
        <v>0</v>
      </c>
    </row>
    <row r="18" spans="1:9" ht="13.5">
      <c r="A18" s="4"/>
      <c r="B18" s="4"/>
      <c r="C18" s="4"/>
      <c r="D18" s="20"/>
      <c r="E18" s="20"/>
      <c r="F18" s="47"/>
      <c r="G18" s="47"/>
      <c r="H18" s="47"/>
      <c r="I18" s="47"/>
    </row>
    <row r="19" spans="1:9" ht="13.5">
      <c r="A19" s="33" t="s">
        <v>36</v>
      </c>
      <c r="B19" s="33" t="s">
        <v>20</v>
      </c>
      <c r="C19" s="4"/>
      <c r="D19" s="19"/>
      <c r="E19" s="19"/>
      <c r="F19" s="47"/>
      <c r="G19" s="47"/>
      <c r="H19" s="47"/>
      <c r="I19" s="47"/>
    </row>
    <row r="20" spans="1:9" ht="13.5">
      <c r="A20" s="4"/>
      <c r="B20" s="4" t="s">
        <v>134</v>
      </c>
      <c r="C20" s="4" t="s">
        <v>57</v>
      </c>
      <c r="D20" s="109">
        <f>(D6/'Consumers &amp; Units Sold'!D20*10)*100</f>
        <v>532.05655095263</v>
      </c>
      <c r="E20" s="109">
        <f>(E6/'Consumers &amp; Units Sold'!E20*10)*100</f>
        <v>530.687130939595</v>
      </c>
      <c r="F20" s="47">
        <v>0</v>
      </c>
      <c r="G20" s="47">
        <v>0</v>
      </c>
      <c r="H20" s="47">
        <v>0</v>
      </c>
      <c r="I20" s="47">
        <v>0</v>
      </c>
    </row>
    <row r="21" spans="1:9" ht="13.5">
      <c r="A21" s="4"/>
      <c r="B21" s="4" t="s">
        <v>135</v>
      </c>
      <c r="C21" s="4" t="s">
        <v>57</v>
      </c>
      <c r="D21" s="109">
        <f>(D7/'Consumers &amp; Units Sold'!D21*10)*100</f>
        <v>516.8165145945412</v>
      </c>
      <c r="E21" s="109">
        <f>(E7/'Consumers &amp; Units Sold'!E21*10)*100</f>
        <v>523.0882545058332</v>
      </c>
      <c r="F21" s="47">
        <v>0</v>
      </c>
      <c r="G21" s="47">
        <v>0</v>
      </c>
      <c r="H21" s="47">
        <v>0</v>
      </c>
      <c r="I21" s="47">
        <v>0</v>
      </c>
    </row>
    <row r="22" spans="1:9" ht="13.5">
      <c r="A22" s="4"/>
      <c r="B22" s="4" t="s">
        <v>136</v>
      </c>
      <c r="C22" s="4" t="s">
        <v>57</v>
      </c>
      <c r="D22" s="109">
        <v>0</v>
      </c>
      <c r="E22" s="109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3.5">
      <c r="A23" s="4"/>
      <c r="B23" s="33" t="s">
        <v>137</v>
      </c>
      <c r="C23" s="4" t="s">
        <v>57</v>
      </c>
      <c r="D23" s="109">
        <f>(D9/'Consumers &amp; Units Sold'!D23*10)*100</f>
        <v>523.3027796177473</v>
      </c>
      <c r="E23" s="109">
        <f>(E9/'Consumers &amp; Units Sold'!E23*10)*100</f>
        <v>526.4373548815962</v>
      </c>
      <c r="F23" s="47">
        <v>0</v>
      </c>
      <c r="G23" s="47">
        <v>0</v>
      </c>
      <c r="H23" s="47">
        <v>0</v>
      </c>
      <c r="I23" s="47">
        <v>0</v>
      </c>
    </row>
    <row r="24" spans="1:10" ht="13.5">
      <c r="A24" s="4"/>
      <c r="B24" s="4" t="s">
        <v>51</v>
      </c>
      <c r="C24" s="4" t="s">
        <v>57</v>
      </c>
      <c r="D24" s="109">
        <v>0</v>
      </c>
      <c r="E24" s="109">
        <v>0</v>
      </c>
      <c r="F24" s="47">
        <v>0</v>
      </c>
      <c r="G24" s="47">
        <v>0</v>
      </c>
      <c r="H24" s="47">
        <v>0</v>
      </c>
      <c r="I24" s="47">
        <v>0</v>
      </c>
      <c r="J24" s="13"/>
    </row>
    <row r="25" spans="1:10" ht="13.5">
      <c r="A25" s="4"/>
      <c r="B25" s="4" t="s">
        <v>52</v>
      </c>
      <c r="C25" s="4" t="s">
        <v>57</v>
      </c>
      <c r="D25" s="109">
        <f>(D11/'Consumers &amp; Units Sold'!D25*10)*100</f>
        <v>588.7528314494677</v>
      </c>
      <c r="E25" s="109">
        <f>(E11/'Consumers &amp; Units Sold'!E25*10)*100</f>
        <v>590.177847342372</v>
      </c>
      <c r="F25" s="47">
        <v>0</v>
      </c>
      <c r="G25" s="47">
        <v>0</v>
      </c>
      <c r="H25" s="47">
        <v>0</v>
      </c>
      <c r="I25" s="47">
        <v>0</v>
      </c>
      <c r="J25" s="13"/>
    </row>
    <row r="26" spans="1:10" ht="13.5">
      <c r="A26" s="4"/>
      <c r="B26" s="4" t="s">
        <v>53</v>
      </c>
      <c r="C26" s="4" t="s">
        <v>57</v>
      </c>
      <c r="D26" s="109">
        <v>0</v>
      </c>
      <c r="E26" s="109">
        <v>0</v>
      </c>
      <c r="F26" s="47">
        <v>0</v>
      </c>
      <c r="G26" s="47">
        <v>0</v>
      </c>
      <c r="H26" s="47">
        <v>0</v>
      </c>
      <c r="I26" s="47">
        <v>0</v>
      </c>
      <c r="J26" s="13"/>
    </row>
    <row r="27" spans="1:10" ht="13.5">
      <c r="A27" s="4"/>
      <c r="B27" s="4" t="s">
        <v>138</v>
      </c>
      <c r="C27" s="4" t="s">
        <v>57</v>
      </c>
      <c r="D27" s="109">
        <f>(D13/'Consumers &amp; Units Sold'!D27*10)*100</f>
        <v>374.98351529710254</v>
      </c>
      <c r="E27" s="109">
        <f>(E13/'Consumers &amp; Units Sold'!E27*10)*100</f>
        <v>377.4559179344404</v>
      </c>
      <c r="F27" s="47">
        <v>0</v>
      </c>
      <c r="G27" s="47">
        <v>0</v>
      </c>
      <c r="H27" s="47">
        <v>0</v>
      </c>
      <c r="I27" s="47">
        <v>0</v>
      </c>
      <c r="J27" s="13"/>
    </row>
    <row r="28" spans="1:10" ht="13.5">
      <c r="A28" s="4"/>
      <c r="B28" s="4" t="s">
        <v>139</v>
      </c>
      <c r="C28" s="4" t="s">
        <v>57</v>
      </c>
      <c r="D28" s="109">
        <f>(D14/'Consumers &amp; Units Sold'!D28*10)*100</f>
        <v>551.7454742766495</v>
      </c>
      <c r="E28" s="109">
        <f>(E14/'Consumers &amp; Units Sold'!E28*10)*100</f>
        <v>552.2044599801744</v>
      </c>
      <c r="F28" s="47">
        <v>0</v>
      </c>
      <c r="G28" s="47">
        <v>0</v>
      </c>
      <c r="H28" s="47">
        <v>0</v>
      </c>
      <c r="I28" s="47">
        <v>0</v>
      </c>
      <c r="J28" s="13"/>
    </row>
    <row r="29" spans="1:10" ht="13.5">
      <c r="A29" s="4"/>
      <c r="B29" s="4" t="s">
        <v>54</v>
      </c>
      <c r="C29" s="4" t="s">
        <v>57</v>
      </c>
      <c r="D29" s="110">
        <v>0</v>
      </c>
      <c r="E29" s="110">
        <v>0</v>
      </c>
      <c r="F29" s="47">
        <v>0</v>
      </c>
      <c r="G29" s="47">
        <v>0</v>
      </c>
      <c r="H29" s="47">
        <v>0</v>
      </c>
      <c r="I29" s="47">
        <v>0</v>
      </c>
      <c r="J29" s="13"/>
    </row>
    <row r="30" spans="1:10" ht="13.5">
      <c r="A30" s="4"/>
      <c r="B30" s="4" t="s">
        <v>140</v>
      </c>
      <c r="C30" s="4" t="s">
        <v>57</v>
      </c>
      <c r="D30" s="110">
        <f>(D16/'Consumers &amp; Units Sold'!D30*10)*100</f>
        <v>551.7454742766495</v>
      </c>
      <c r="E30" s="110">
        <f>(E16/'Consumers &amp; Units Sold'!E30*10)*100</f>
        <v>552.2044599801744</v>
      </c>
      <c r="F30" s="47">
        <v>0</v>
      </c>
      <c r="G30" s="47">
        <v>0</v>
      </c>
      <c r="H30" s="47">
        <v>0</v>
      </c>
      <c r="I30" s="47">
        <v>0</v>
      </c>
      <c r="J30" s="13"/>
    </row>
    <row r="31" spans="1:10" ht="13.5">
      <c r="A31" s="4"/>
      <c r="B31" s="33" t="s">
        <v>141</v>
      </c>
      <c r="C31" s="4" t="s">
        <v>57</v>
      </c>
      <c r="D31" s="110">
        <f>(D17/'Consumers &amp; Units Sold'!D31*10)*100</f>
        <v>523.6108311347889</v>
      </c>
      <c r="E31" s="110">
        <f>(E17/'Consumers &amp; Units Sold'!E31*10)*100</f>
        <v>526.7235959024109</v>
      </c>
      <c r="F31" s="47">
        <v>0</v>
      </c>
      <c r="G31" s="47">
        <v>0</v>
      </c>
      <c r="H31" s="47">
        <v>0</v>
      </c>
      <c r="I31" s="47">
        <v>0</v>
      </c>
      <c r="J31" s="13"/>
    </row>
    <row r="32" spans="4:6" ht="13.5">
      <c r="D32" s="13"/>
      <c r="F32" s="13"/>
    </row>
  </sheetData>
  <sheetProtection/>
  <mergeCells count="12">
    <mergeCell ref="S4:W4"/>
    <mergeCell ref="B3:B4"/>
    <mergeCell ref="C3:C4"/>
    <mergeCell ref="D3:E3"/>
    <mergeCell ref="F3:G3"/>
    <mergeCell ref="H3:I3"/>
    <mergeCell ref="K4:N4"/>
    <mergeCell ref="H1:I1"/>
    <mergeCell ref="A1:G1"/>
    <mergeCell ref="A3:A4"/>
    <mergeCell ref="H2:I2"/>
    <mergeCell ref="A2:G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421875" style="2" customWidth="1"/>
    <col min="2" max="2" width="4.140625" style="2" hidden="1" customWidth="1"/>
    <col min="3" max="3" width="4.57421875" style="2" hidden="1" customWidth="1"/>
    <col min="4" max="4" width="38.8515625" style="2" customWidth="1"/>
    <col min="5" max="5" width="10.57421875" style="2" bestFit="1" customWidth="1"/>
    <col min="6" max="6" width="13.00390625" style="2" customWidth="1"/>
    <col min="7" max="7" width="12.421875" style="2" bestFit="1" customWidth="1"/>
    <col min="8" max="8" width="12.57421875" style="2" customWidth="1"/>
    <col min="9" max="9" width="10.8515625" style="2" customWidth="1"/>
    <col min="10" max="10" width="11.00390625" style="2" customWidth="1"/>
    <col min="11" max="11" width="10.140625" style="2" customWidth="1"/>
    <col min="12" max="12" width="9.140625" style="2" customWidth="1"/>
    <col min="13" max="13" width="14.421875" style="2" customWidth="1"/>
    <col min="14" max="14" width="11.57421875" style="2" customWidth="1"/>
    <col min="15" max="15" width="10.57421875" style="2" customWidth="1"/>
    <col min="16" max="16" width="12.57421875" style="2" customWidth="1"/>
    <col min="17" max="17" width="10.00390625" style="2" customWidth="1"/>
    <col min="18" max="18" width="10.00390625" style="2" bestFit="1" customWidth="1"/>
    <col min="19" max="19" width="10.00390625" style="2" customWidth="1"/>
    <col min="20" max="20" width="10.57421875" style="2" customWidth="1"/>
    <col min="21" max="21" width="9.140625" style="2" customWidth="1"/>
    <col min="22" max="22" width="9.421875" style="2" bestFit="1" customWidth="1"/>
    <col min="23" max="23" width="10.00390625" style="2" bestFit="1" customWidth="1"/>
    <col min="24" max="24" width="9.421875" style="2" bestFit="1" customWidth="1"/>
    <col min="25" max="25" width="10.00390625" style="2" bestFit="1" customWidth="1"/>
    <col min="26" max="16384" width="9.140625" style="2" customWidth="1"/>
  </cols>
  <sheetData>
    <row r="1" spans="1:11" ht="18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9"/>
      <c r="K1" s="129"/>
    </row>
    <row r="2" spans="1:20" ht="39" customHeight="1">
      <c r="A2" s="138" t="s">
        <v>158</v>
      </c>
      <c r="B2" s="139"/>
      <c r="C2" s="139"/>
      <c r="D2" s="139"/>
      <c r="E2" s="139"/>
      <c r="F2" s="139"/>
      <c r="G2" s="139"/>
      <c r="H2" s="139"/>
      <c r="I2" s="140"/>
      <c r="J2" s="114" t="s">
        <v>157</v>
      </c>
      <c r="K2" s="115"/>
      <c r="R2" s="13"/>
      <c r="S2" s="13"/>
      <c r="T2" s="13"/>
    </row>
    <row r="3" spans="1:26" ht="13.5">
      <c r="A3" s="134"/>
      <c r="B3" s="4"/>
      <c r="C3" s="4"/>
      <c r="D3" s="127" t="s">
        <v>108</v>
      </c>
      <c r="E3" s="127" t="s">
        <v>109</v>
      </c>
      <c r="F3" s="136" t="s">
        <v>2</v>
      </c>
      <c r="G3" s="137"/>
      <c r="H3" s="136" t="s">
        <v>3</v>
      </c>
      <c r="I3" s="137"/>
      <c r="J3" s="136" t="s">
        <v>4</v>
      </c>
      <c r="K3" s="137"/>
      <c r="L3" s="39"/>
      <c r="M3" s="39"/>
      <c r="N3" s="39"/>
      <c r="O3" s="39"/>
      <c r="P3" s="39"/>
      <c r="Q3" s="39"/>
      <c r="R3" s="40"/>
      <c r="S3" s="40"/>
      <c r="T3" s="40"/>
      <c r="V3" s="39"/>
      <c r="W3" s="39"/>
      <c r="X3" s="39"/>
      <c r="Y3" s="39"/>
      <c r="Z3" s="39"/>
    </row>
    <row r="4" spans="1:26" ht="13.5">
      <c r="A4" s="135"/>
      <c r="B4" s="4"/>
      <c r="C4" s="4"/>
      <c r="D4" s="128"/>
      <c r="E4" s="128"/>
      <c r="F4" s="3" t="s">
        <v>110</v>
      </c>
      <c r="G4" s="3" t="s">
        <v>111</v>
      </c>
      <c r="H4" s="3" t="s">
        <v>110</v>
      </c>
      <c r="I4" s="3" t="s">
        <v>111</v>
      </c>
      <c r="J4" s="3" t="s">
        <v>110</v>
      </c>
      <c r="K4" s="3" t="s">
        <v>111</v>
      </c>
      <c r="L4" s="39"/>
      <c r="M4" s="101"/>
      <c r="N4" s="101"/>
      <c r="O4" s="101"/>
      <c r="P4" s="101"/>
      <c r="Q4" s="39"/>
      <c r="V4" s="39"/>
      <c r="W4" s="39"/>
      <c r="X4" s="39"/>
      <c r="Y4" s="39"/>
      <c r="Z4" s="39"/>
    </row>
    <row r="5" spans="1:26" ht="13.5">
      <c r="A5" s="33" t="s">
        <v>37</v>
      </c>
      <c r="B5" s="33"/>
      <c r="C5" s="33"/>
      <c r="D5" s="33" t="s">
        <v>58</v>
      </c>
      <c r="E5" s="4"/>
      <c r="F5" s="4"/>
      <c r="G5" s="4"/>
      <c r="H5" s="4"/>
      <c r="I5" s="4"/>
      <c r="J5" s="4"/>
      <c r="K5" s="4"/>
      <c r="L5" s="39"/>
      <c r="M5" s="101"/>
      <c r="N5" s="101"/>
      <c r="O5" s="101"/>
      <c r="P5" s="101"/>
      <c r="Q5" s="39"/>
      <c r="V5" s="39"/>
      <c r="W5" s="39"/>
      <c r="X5" s="39"/>
      <c r="Y5" s="39"/>
      <c r="Z5" s="39"/>
    </row>
    <row r="6" spans="1:26" ht="13.5">
      <c r="A6" s="4"/>
      <c r="B6" s="4"/>
      <c r="C6" s="4"/>
      <c r="D6" s="4" t="s">
        <v>134</v>
      </c>
      <c r="E6" s="4" t="s">
        <v>57</v>
      </c>
      <c r="F6" s="19">
        <v>185.69822510537927</v>
      </c>
      <c r="G6" s="19">
        <v>183.4384760468206</v>
      </c>
      <c r="H6" s="19">
        <v>0</v>
      </c>
      <c r="I6" s="19">
        <v>0</v>
      </c>
      <c r="J6" s="19">
        <v>0</v>
      </c>
      <c r="K6" s="19">
        <v>0</v>
      </c>
      <c r="L6" s="39"/>
      <c r="M6" s="102"/>
      <c r="N6" s="102"/>
      <c r="O6" s="102"/>
      <c r="P6" s="102"/>
      <c r="Q6" s="39"/>
      <c r="R6" s="13"/>
      <c r="S6" s="13"/>
      <c r="V6" s="39"/>
      <c r="W6" s="39"/>
      <c r="X6" s="39"/>
      <c r="Y6" s="39"/>
      <c r="Z6" s="39"/>
    </row>
    <row r="7" spans="1:26" ht="13.5">
      <c r="A7" s="4"/>
      <c r="B7" s="4"/>
      <c r="C7" s="4"/>
      <c r="D7" s="4" t="s">
        <v>135</v>
      </c>
      <c r="E7" s="4" t="s">
        <v>57</v>
      </c>
      <c r="F7" s="19">
        <v>163.38798553418445</v>
      </c>
      <c r="G7" s="19">
        <v>170.40025438198793</v>
      </c>
      <c r="H7" s="19">
        <v>0</v>
      </c>
      <c r="I7" s="19">
        <v>0</v>
      </c>
      <c r="J7" s="19">
        <v>0</v>
      </c>
      <c r="K7" s="19">
        <v>0</v>
      </c>
      <c r="L7" s="39"/>
      <c r="M7" s="102"/>
      <c r="N7" s="102"/>
      <c r="O7" s="102"/>
      <c r="P7" s="102"/>
      <c r="Q7" s="39"/>
      <c r="R7" s="13"/>
      <c r="S7" s="13"/>
      <c r="V7" s="39"/>
      <c r="W7" s="39"/>
      <c r="X7" s="39"/>
      <c r="Y7" s="39"/>
      <c r="Z7" s="39"/>
    </row>
    <row r="8" spans="1:26" ht="13.5">
      <c r="A8" s="4"/>
      <c r="B8" s="4"/>
      <c r="C8" s="4"/>
      <c r="D8" s="4" t="s">
        <v>136</v>
      </c>
      <c r="E8" s="4" t="s">
        <v>57</v>
      </c>
      <c r="F8" s="19" t="s">
        <v>166</v>
      </c>
      <c r="G8" s="19" t="s">
        <v>166</v>
      </c>
      <c r="H8" s="19">
        <v>0</v>
      </c>
      <c r="I8" s="19">
        <v>0</v>
      </c>
      <c r="J8" s="19">
        <v>0</v>
      </c>
      <c r="K8" s="19">
        <v>0</v>
      </c>
      <c r="M8" s="102"/>
      <c r="N8" s="102"/>
      <c r="O8" s="102"/>
      <c r="P8" s="102"/>
      <c r="Q8" s="39"/>
      <c r="R8" s="13"/>
      <c r="S8" s="13"/>
      <c r="V8" s="39"/>
      <c r="W8" s="39"/>
      <c r="X8" s="39"/>
      <c r="Y8" s="39"/>
      <c r="Z8" s="39"/>
    </row>
    <row r="9" spans="1:26" ht="13.5">
      <c r="A9" s="4"/>
      <c r="B9" s="4"/>
      <c r="C9" s="4"/>
      <c r="D9" s="33" t="s">
        <v>137</v>
      </c>
      <c r="E9" s="4" t="s">
        <v>57</v>
      </c>
      <c r="F9" s="19">
        <v>172.88337801159028</v>
      </c>
      <c r="G9" s="19">
        <v>176.14667142898205</v>
      </c>
      <c r="H9" s="19">
        <v>0</v>
      </c>
      <c r="I9" s="19">
        <v>0</v>
      </c>
      <c r="J9" s="19">
        <v>0</v>
      </c>
      <c r="K9" s="19">
        <v>0</v>
      </c>
      <c r="M9" s="102"/>
      <c r="N9" s="102"/>
      <c r="O9" s="102"/>
      <c r="P9" s="102"/>
      <c r="Q9" s="39"/>
      <c r="R9" s="13"/>
      <c r="S9" s="13"/>
      <c r="V9" s="39"/>
      <c r="W9" s="39"/>
      <c r="X9" s="39"/>
      <c r="Y9" s="39"/>
      <c r="Z9" s="39"/>
    </row>
    <row r="10" spans="1:26" ht="13.5">
      <c r="A10" s="4"/>
      <c r="B10" s="4"/>
      <c r="C10" s="4"/>
      <c r="D10" s="4" t="s">
        <v>51</v>
      </c>
      <c r="E10" s="4" t="s">
        <v>57</v>
      </c>
      <c r="F10" s="19" t="s">
        <v>166</v>
      </c>
      <c r="G10" s="19" t="s">
        <v>166</v>
      </c>
      <c r="H10" s="19">
        <v>0</v>
      </c>
      <c r="I10" s="19">
        <v>0</v>
      </c>
      <c r="J10" s="19">
        <v>0</v>
      </c>
      <c r="K10" s="19">
        <v>0</v>
      </c>
      <c r="M10" s="102"/>
      <c r="N10" s="102"/>
      <c r="O10" s="102"/>
      <c r="P10" s="102"/>
      <c r="Q10" s="39"/>
      <c r="R10" s="13"/>
      <c r="S10" s="13"/>
      <c r="V10" s="39"/>
      <c r="W10" s="39"/>
      <c r="X10" s="39"/>
      <c r="Y10" s="39"/>
      <c r="Z10" s="39"/>
    </row>
    <row r="11" spans="1:25" ht="13.5">
      <c r="A11" s="4"/>
      <c r="B11" s="4"/>
      <c r="C11" s="4"/>
      <c r="D11" s="4" t="s">
        <v>52</v>
      </c>
      <c r="E11" s="4" t="s">
        <v>57</v>
      </c>
      <c r="F11" s="19">
        <v>290.11402791257507</v>
      </c>
      <c r="G11" s="19">
        <v>292.7752306958551</v>
      </c>
      <c r="H11" s="19">
        <v>0</v>
      </c>
      <c r="I11" s="19">
        <v>0</v>
      </c>
      <c r="J11" s="19">
        <v>0</v>
      </c>
      <c r="K11" s="19">
        <v>0</v>
      </c>
      <c r="M11" s="102"/>
      <c r="N11" s="102"/>
      <c r="O11" s="102"/>
      <c r="P11" s="102"/>
      <c r="Q11" s="39"/>
      <c r="R11" s="13"/>
      <c r="S11" s="13"/>
      <c r="V11" s="39"/>
      <c r="W11" s="39"/>
      <c r="X11" s="39"/>
      <c r="Y11" s="39"/>
    </row>
    <row r="12" spans="1:25" ht="13.5">
      <c r="A12" s="4"/>
      <c r="B12" s="4"/>
      <c r="C12" s="4"/>
      <c r="D12" s="4" t="s">
        <v>53</v>
      </c>
      <c r="E12" s="4" t="s">
        <v>57</v>
      </c>
      <c r="F12" s="19" t="s">
        <v>166</v>
      </c>
      <c r="G12" s="19" t="s">
        <v>166</v>
      </c>
      <c r="H12" s="19">
        <v>0</v>
      </c>
      <c r="I12" s="19">
        <v>0</v>
      </c>
      <c r="J12" s="19">
        <v>0</v>
      </c>
      <c r="K12" s="19">
        <v>0</v>
      </c>
      <c r="M12" s="102"/>
      <c r="N12" s="102"/>
      <c r="O12" s="102"/>
      <c r="P12" s="102"/>
      <c r="Q12" s="39"/>
      <c r="R12" s="13"/>
      <c r="S12" s="13"/>
      <c r="V12" s="39"/>
      <c r="W12" s="39"/>
      <c r="X12" s="39"/>
      <c r="Y12" s="39"/>
    </row>
    <row r="13" spans="1:25" ht="13.5">
      <c r="A13" s="4"/>
      <c r="B13" s="4"/>
      <c r="C13" s="4"/>
      <c r="D13" s="4" t="s">
        <v>138</v>
      </c>
      <c r="E13" s="4" t="s">
        <v>57</v>
      </c>
      <c r="F13" s="19">
        <v>43.02082349289464</v>
      </c>
      <c r="G13" s="19">
        <v>46.18782937257632</v>
      </c>
      <c r="H13" s="19">
        <v>0</v>
      </c>
      <c r="I13" s="19">
        <v>0</v>
      </c>
      <c r="J13" s="19">
        <v>0</v>
      </c>
      <c r="K13" s="19">
        <v>0</v>
      </c>
      <c r="M13" s="102"/>
      <c r="N13" s="102"/>
      <c r="O13" s="102"/>
      <c r="P13" s="102"/>
      <c r="Q13" s="39"/>
      <c r="R13" s="13"/>
      <c r="S13" s="13"/>
      <c r="V13" s="39"/>
      <c r="W13" s="39"/>
      <c r="X13" s="39"/>
      <c r="Y13" s="39"/>
    </row>
    <row r="14" spans="1:25" ht="13.5">
      <c r="A14" s="4"/>
      <c r="B14" s="4"/>
      <c r="C14" s="4"/>
      <c r="D14" s="4" t="s">
        <v>139</v>
      </c>
      <c r="E14" s="4" t="s">
        <v>57</v>
      </c>
      <c r="F14" s="19">
        <v>247.33769950622104</v>
      </c>
      <c r="G14" s="19">
        <v>248.75645493940797</v>
      </c>
      <c r="H14" s="19">
        <v>0</v>
      </c>
      <c r="I14" s="19">
        <v>0</v>
      </c>
      <c r="J14" s="19">
        <v>0</v>
      </c>
      <c r="K14" s="19">
        <v>0</v>
      </c>
      <c r="M14" s="102"/>
      <c r="N14" s="102"/>
      <c r="O14" s="102"/>
      <c r="P14" s="102"/>
      <c r="Q14" s="39"/>
      <c r="R14" s="13"/>
      <c r="S14" s="13"/>
      <c r="V14" s="39"/>
      <c r="W14" s="39"/>
      <c r="X14" s="39"/>
      <c r="Y14" s="39"/>
    </row>
    <row r="15" spans="1:25" ht="13.5">
      <c r="A15" s="4"/>
      <c r="B15" s="4"/>
      <c r="C15" s="4"/>
      <c r="D15" s="4" t="s">
        <v>54</v>
      </c>
      <c r="E15" s="4" t="s">
        <v>57</v>
      </c>
      <c r="F15" s="19" t="s">
        <v>166</v>
      </c>
      <c r="G15" s="19" t="s">
        <v>166</v>
      </c>
      <c r="H15" s="19">
        <v>0</v>
      </c>
      <c r="I15" s="19">
        <v>0</v>
      </c>
      <c r="J15" s="19">
        <v>0</v>
      </c>
      <c r="K15" s="19">
        <v>0</v>
      </c>
      <c r="M15" s="102"/>
      <c r="N15" s="102"/>
      <c r="O15" s="102"/>
      <c r="P15" s="102"/>
      <c r="Q15" s="39"/>
      <c r="R15" s="13"/>
      <c r="S15" s="13"/>
      <c r="V15" s="39"/>
      <c r="W15" s="39"/>
      <c r="X15" s="39"/>
      <c r="Y15" s="39"/>
    </row>
    <row r="16" spans="1:25" ht="13.5">
      <c r="A16" s="4"/>
      <c r="B16" s="4"/>
      <c r="C16" s="4"/>
      <c r="D16" s="4" t="s">
        <v>140</v>
      </c>
      <c r="E16" s="4" t="s">
        <v>57</v>
      </c>
      <c r="F16" s="19">
        <v>247.33769950622104</v>
      </c>
      <c r="G16" s="19">
        <v>248.75645493940797</v>
      </c>
      <c r="H16" s="19">
        <v>0</v>
      </c>
      <c r="I16" s="19">
        <v>0</v>
      </c>
      <c r="J16" s="19">
        <v>0</v>
      </c>
      <c r="K16" s="19">
        <v>0</v>
      </c>
      <c r="M16" s="102"/>
      <c r="N16" s="102"/>
      <c r="O16" s="102"/>
      <c r="P16" s="102"/>
      <c r="Q16" s="39"/>
      <c r="R16" s="13"/>
      <c r="S16" s="13"/>
      <c r="V16" s="39"/>
      <c r="W16" s="39"/>
      <c r="X16" s="39"/>
      <c r="Y16" s="39"/>
    </row>
    <row r="17" spans="1:16" ht="13.5">
      <c r="A17" s="4"/>
      <c r="B17" s="4"/>
      <c r="C17" s="4"/>
      <c r="D17" s="33" t="s">
        <v>141</v>
      </c>
      <c r="E17" s="4" t="s">
        <v>57</v>
      </c>
      <c r="F17" s="19">
        <v>173.68976316467706</v>
      </c>
      <c r="G17" s="19">
        <v>176.95327731170158</v>
      </c>
      <c r="H17" s="19">
        <v>0</v>
      </c>
      <c r="I17" s="19">
        <v>0</v>
      </c>
      <c r="J17" s="19">
        <v>0</v>
      </c>
      <c r="K17" s="19">
        <v>0</v>
      </c>
      <c r="M17" s="102"/>
      <c r="N17" s="102"/>
      <c r="O17" s="102"/>
      <c r="P17" s="102"/>
    </row>
    <row r="18" spans="1:16" ht="13.5">
      <c r="A18" s="4"/>
      <c r="B18" s="4"/>
      <c r="C18" s="4"/>
      <c r="D18" s="33"/>
      <c r="E18" s="4"/>
      <c r="F18" s="19"/>
      <c r="G18" s="19"/>
      <c r="H18" s="19"/>
      <c r="I18" s="19"/>
      <c r="J18" s="21"/>
      <c r="K18" s="21"/>
      <c r="M18" s="39"/>
      <c r="N18" s="39"/>
      <c r="O18" s="39"/>
      <c r="P18" s="39"/>
    </row>
    <row r="19" spans="1:23" ht="13.5">
      <c r="A19" s="33" t="s">
        <v>59</v>
      </c>
      <c r="B19" s="4"/>
      <c r="C19" s="4"/>
      <c r="D19" s="33" t="s">
        <v>167</v>
      </c>
      <c r="E19" s="4"/>
      <c r="F19" s="42"/>
      <c r="G19" s="4"/>
      <c r="H19" s="42"/>
      <c r="I19" s="42"/>
      <c r="J19" s="20"/>
      <c r="K19" s="20"/>
      <c r="M19" s="39"/>
      <c r="N19" s="39"/>
      <c r="O19" s="39"/>
      <c r="P19" s="39"/>
      <c r="Q19" s="11"/>
      <c r="S19" s="11"/>
      <c r="T19" s="11"/>
      <c r="U19" s="43"/>
      <c r="V19" s="11"/>
      <c r="W19" s="11"/>
    </row>
    <row r="20" spans="1:23" ht="13.5">
      <c r="A20" s="4"/>
      <c r="B20" s="4"/>
      <c r="C20" s="4"/>
      <c r="D20" s="4" t="s">
        <v>134</v>
      </c>
      <c r="E20" s="4" t="s">
        <v>57</v>
      </c>
      <c r="F20" s="19">
        <v>346.3583258472508</v>
      </c>
      <c r="G20" s="19">
        <v>347.2486548927746</v>
      </c>
      <c r="H20" s="19">
        <v>0</v>
      </c>
      <c r="I20" s="19">
        <v>0</v>
      </c>
      <c r="J20" s="19">
        <v>0</v>
      </c>
      <c r="K20" s="19">
        <v>0</v>
      </c>
      <c r="M20" s="41"/>
      <c r="N20" s="41"/>
      <c r="O20" s="41"/>
      <c r="P20" s="41"/>
      <c r="Q20" s="13"/>
      <c r="R20" s="39"/>
      <c r="S20" s="39"/>
      <c r="T20" s="41"/>
      <c r="U20" s="39"/>
      <c r="V20" s="39"/>
      <c r="W20" s="39"/>
    </row>
    <row r="21" spans="1:23" ht="13.5">
      <c r="A21" s="4"/>
      <c r="B21" s="4"/>
      <c r="C21" s="4"/>
      <c r="D21" s="4" t="s">
        <v>135</v>
      </c>
      <c r="E21" s="4" t="s">
        <v>57</v>
      </c>
      <c r="F21" s="19">
        <v>353.42852906035677</v>
      </c>
      <c r="G21" s="19">
        <v>352.68800012384537</v>
      </c>
      <c r="H21" s="19">
        <v>0</v>
      </c>
      <c r="I21" s="19">
        <v>0</v>
      </c>
      <c r="J21" s="19">
        <v>0</v>
      </c>
      <c r="K21" s="19">
        <v>0</v>
      </c>
      <c r="M21" s="41"/>
      <c r="N21" s="41"/>
      <c r="O21" s="41"/>
      <c r="P21" s="41"/>
      <c r="Q21" s="13"/>
      <c r="R21" s="39"/>
      <c r="S21" s="39"/>
      <c r="T21" s="41"/>
      <c r="U21" s="39"/>
      <c r="V21" s="39"/>
      <c r="W21" s="39"/>
    </row>
    <row r="22" spans="1:23" ht="13.5">
      <c r="A22" s="4"/>
      <c r="B22" s="4"/>
      <c r="C22" s="4"/>
      <c r="D22" s="4" t="s">
        <v>136</v>
      </c>
      <c r="E22" s="4" t="s">
        <v>57</v>
      </c>
      <c r="F22" s="19" t="s">
        <v>166</v>
      </c>
      <c r="G22" s="19" t="s">
        <v>166</v>
      </c>
      <c r="H22" s="19">
        <v>0</v>
      </c>
      <c r="I22" s="19">
        <v>0</v>
      </c>
      <c r="J22" s="19">
        <v>0</v>
      </c>
      <c r="K22" s="19">
        <v>0</v>
      </c>
      <c r="M22" s="41"/>
      <c r="N22" s="41"/>
      <c r="O22" s="41"/>
      <c r="P22" s="41"/>
      <c r="Q22" s="13"/>
      <c r="R22" s="39"/>
      <c r="S22" s="39"/>
      <c r="T22" s="41"/>
      <c r="U22" s="39"/>
      <c r="V22" s="39"/>
      <c r="W22" s="39"/>
    </row>
    <row r="23" spans="1:23" ht="13.5">
      <c r="A23" s="4"/>
      <c r="B23" s="4"/>
      <c r="C23" s="4"/>
      <c r="D23" s="33" t="s">
        <v>137</v>
      </c>
      <c r="E23" s="4" t="s">
        <v>57</v>
      </c>
      <c r="F23" s="19">
        <v>350.419401606157</v>
      </c>
      <c r="G23" s="19">
        <v>350.29068345261413</v>
      </c>
      <c r="H23" s="19">
        <v>0</v>
      </c>
      <c r="I23" s="19">
        <v>0</v>
      </c>
      <c r="J23" s="19">
        <v>0</v>
      </c>
      <c r="K23" s="19">
        <v>0</v>
      </c>
      <c r="M23" s="41"/>
      <c r="N23" s="41"/>
      <c r="O23" s="41"/>
      <c r="P23" s="41"/>
      <c r="Q23" s="13"/>
      <c r="R23" s="39"/>
      <c r="S23" s="39"/>
      <c r="T23" s="41"/>
      <c r="U23" s="39"/>
      <c r="V23" s="39"/>
      <c r="W23" s="39"/>
    </row>
    <row r="24" spans="1:23" ht="13.5">
      <c r="A24" s="4"/>
      <c r="B24" s="4"/>
      <c r="C24" s="4"/>
      <c r="D24" s="4" t="s">
        <v>51</v>
      </c>
      <c r="E24" s="4" t="s">
        <v>57</v>
      </c>
      <c r="F24" s="19" t="s">
        <v>166</v>
      </c>
      <c r="G24" s="19" t="s">
        <v>166</v>
      </c>
      <c r="H24" s="19">
        <v>0</v>
      </c>
      <c r="I24" s="19">
        <v>0</v>
      </c>
      <c r="J24" s="19">
        <v>0</v>
      </c>
      <c r="K24" s="19">
        <v>0</v>
      </c>
      <c r="M24" s="41"/>
      <c r="N24" s="41"/>
      <c r="O24" s="41"/>
      <c r="P24" s="41"/>
      <c r="Q24" s="13"/>
      <c r="R24" s="39"/>
      <c r="S24" s="39"/>
      <c r="T24" s="41"/>
      <c r="U24" s="39"/>
      <c r="V24" s="39"/>
      <c r="W24" s="39"/>
    </row>
    <row r="25" spans="1:23" ht="13.5">
      <c r="A25" s="4"/>
      <c r="B25" s="4"/>
      <c r="C25" s="4"/>
      <c r="D25" s="4" t="s">
        <v>52</v>
      </c>
      <c r="E25" s="4" t="s">
        <v>57</v>
      </c>
      <c r="F25" s="19">
        <v>298.63880353689257</v>
      </c>
      <c r="G25" s="19">
        <v>297.4026166465168</v>
      </c>
      <c r="H25" s="19">
        <v>0</v>
      </c>
      <c r="I25" s="19">
        <v>0</v>
      </c>
      <c r="J25" s="19">
        <v>0</v>
      </c>
      <c r="K25" s="19">
        <v>0</v>
      </c>
      <c r="M25" s="41"/>
      <c r="N25" s="41"/>
      <c r="O25" s="41"/>
      <c r="P25" s="41"/>
      <c r="Q25" s="13"/>
      <c r="R25" s="39"/>
      <c r="S25" s="39"/>
      <c r="T25" s="41"/>
      <c r="U25" s="39"/>
      <c r="V25" s="39"/>
      <c r="W25" s="39"/>
    </row>
    <row r="26" spans="1:23" ht="13.5">
      <c r="A26" s="4"/>
      <c r="B26" s="4"/>
      <c r="C26" s="4"/>
      <c r="D26" s="4" t="s">
        <v>53</v>
      </c>
      <c r="E26" s="4" t="s">
        <v>57</v>
      </c>
      <c r="F26" s="19" t="s">
        <v>166</v>
      </c>
      <c r="G26" s="19" t="s">
        <v>166</v>
      </c>
      <c r="H26" s="19">
        <v>0</v>
      </c>
      <c r="I26" s="19">
        <v>0</v>
      </c>
      <c r="J26" s="19">
        <v>0</v>
      </c>
      <c r="K26" s="19">
        <v>0</v>
      </c>
      <c r="M26" s="41"/>
      <c r="N26" s="41"/>
      <c r="O26" s="41"/>
      <c r="P26" s="41"/>
      <c r="Q26" s="13"/>
      <c r="R26" s="39"/>
      <c r="S26" s="39"/>
      <c r="T26" s="41"/>
      <c r="U26" s="39"/>
      <c r="V26" s="39"/>
      <c r="W26" s="39"/>
    </row>
    <row r="27" spans="1:23" ht="13.5">
      <c r="A27" s="4"/>
      <c r="B27" s="4"/>
      <c r="C27" s="4"/>
      <c r="D27" s="4" t="s">
        <v>138</v>
      </c>
      <c r="E27" s="4" t="s">
        <v>57</v>
      </c>
      <c r="F27" s="19">
        <v>331.96269180420796</v>
      </c>
      <c r="G27" s="19">
        <v>331.2680885618641</v>
      </c>
      <c r="H27" s="19">
        <v>0</v>
      </c>
      <c r="I27" s="19">
        <v>0</v>
      </c>
      <c r="J27" s="19">
        <v>0</v>
      </c>
      <c r="K27" s="19">
        <v>0</v>
      </c>
      <c r="M27" s="41"/>
      <c r="N27" s="41"/>
      <c r="O27" s="41"/>
      <c r="P27" s="41"/>
      <c r="Q27" s="13"/>
      <c r="R27" s="39"/>
      <c r="S27" s="39"/>
      <c r="T27" s="41"/>
      <c r="U27" s="39"/>
      <c r="V27" s="39"/>
      <c r="W27" s="39"/>
    </row>
    <row r="28" spans="1:23" ht="13.5">
      <c r="A28" s="4"/>
      <c r="B28" s="4"/>
      <c r="C28" s="4"/>
      <c r="D28" s="4" t="s">
        <v>139</v>
      </c>
      <c r="E28" s="4" t="s">
        <v>57</v>
      </c>
      <c r="F28" s="19">
        <v>304.4077747704285</v>
      </c>
      <c r="G28" s="19">
        <v>303.4480050407665</v>
      </c>
      <c r="H28" s="19">
        <v>0</v>
      </c>
      <c r="I28" s="19">
        <v>0</v>
      </c>
      <c r="J28" s="19">
        <v>0</v>
      </c>
      <c r="K28" s="19">
        <v>0</v>
      </c>
      <c r="M28" s="41"/>
      <c r="N28" s="41"/>
      <c r="O28" s="41"/>
      <c r="P28" s="41"/>
      <c r="Q28" s="13"/>
      <c r="R28" s="39"/>
      <c r="S28" s="39"/>
      <c r="T28" s="41"/>
      <c r="U28" s="39"/>
      <c r="V28" s="39"/>
      <c r="W28" s="39"/>
    </row>
    <row r="29" spans="1:23" ht="13.5">
      <c r="A29" s="4"/>
      <c r="B29" s="4"/>
      <c r="C29" s="4"/>
      <c r="D29" s="4" t="s">
        <v>54</v>
      </c>
      <c r="E29" s="4" t="s">
        <v>57</v>
      </c>
      <c r="F29" s="19" t="s">
        <v>166</v>
      </c>
      <c r="G29" s="19" t="s">
        <v>166</v>
      </c>
      <c r="H29" s="19">
        <v>0</v>
      </c>
      <c r="I29" s="19">
        <v>0</v>
      </c>
      <c r="J29" s="19">
        <v>0</v>
      </c>
      <c r="K29" s="19">
        <v>0</v>
      </c>
      <c r="M29" s="41"/>
      <c r="N29" s="41"/>
      <c r="O29" s="41"/>
      <c r="P29" s="41"/>
      <c r="Q29" s="13"/>
      <c r="R29" s="39"/>
      <c r="S29" s="39"/>
      <c r="T29" s="44"/>
      <c r="U29" s="39"/>
      <c r="V29" s="39"/>
      <c r="W29" s="39"/>
    </row>
    <row r="30" spans="1:16" ht="13.5">
      <c r="A30" s="4"/>
      <c r="B30" s="4"/>
      <c r="C30" s="4"/>
      <c r="D30" s="4" t="s">
        <v>140</v>
      </c>
      <c r="E30" s="4" t="s">
        <v>57</v>
      </c>
      <c r="F30" s="19">
        <v>304.4077747704285</v>
      </c>
      <c r="G30" s="19">
        <v>303.4480050407665</v>
      </c>
      <c r="H30" s="19">
        <v>0</v>
      </c>
      <c r="I30" s="19">
        <v>0</v>
      </c>
      <c r="J30" s="19">
        <v>0</v>
      </c>
      <c r="K30" s="19">
        <v>0</v>
      </c>
      <c r="M30" s="41"/>
      <c r="N30" s="41"/>
      <c r="O30" s="41"/>
      <c r="P30" s="41"/>
    </row>
    <row r="31" spans="1:16" ht="13.5">
      <c r="A31" s="4"/>
      <c r="B31" s="4"/>
      <c r="C31" s="4"/>
      <c r="D31" s="33" t="s">
        <v>141</v>
      </c>
      <c r="E31" s="4" t="s">
        <v>57</v>
      </c>
      <c r="F31" s="19">
        <v>349.92106797011184</v>
      </c>
      <c r="G31" s="19">
        <v>349.7703185907094</v>
      </c>
      <c r="H31" s="19">
        <v>0</v>
      </c>
      <c r="I31" s="19">
        <v>0</v>
      </c>
      <c r="J31" s="19">
        <v>0</v>
      </c>
      <c r="K31" s="19">
        <v>0</v>
      </c>
      <c r="M31" s="41"/>
      <c r="N31" s="41"/>
      <c r="O31" s="41"/>
      <c r="P31" s="41"/>
    </row>
    <row r="32" spans="1:16" ht="13.5">
      <c r="A32" s="4"/>
      <c r="B32" s="4"/>
      <c r="C32" s="4"/>
      <c r="D32" s="33"/>
      <c r="E32" s="4"/>
      <c r="F32" s="19"/>
      <c r="G32" s="19"/>
      <c r="H32" s="19"/>
      <c r="I32" s="19"/>
      <c r="J32" s="45"/>
      <c r="K32" s="45"/>
      <c r="M32" s="41"/>
      <c r="N32" s="41"/>
      <c r="O32" s="41"/>
      <c r="P32" s="41"/>
    </row>
    <row r="33" spans="1:16" ht="13.5">
      <c r="A33" s="33" t="s">
        <v>60</v>
      </c>
      <c r="B33" s="4"/>
      <c r="C33" s="4"/>
      <c r="D33" s="33" t="s">
        <v>176</v>
      </c>
      <c r="E33" s="4"/>
      <c r="F33" s="20"/>
      <c r="G33" s="20"/>
      <c r="H33" s="20"/>
      <c r="I33" s="20"/>
      <c r="J33" s="20"/>
      <c r="K33" s="20"/>
      <c r="M33" s="41"/>
      <c r="N33" s="41"/>
      <c r="O33" s="41"/>
      <c r="P33" s="41"/>
    </row>
    <row r="34" spans="1:11" ht="13.5">
      <c r="A34" s="4"/>
      <c r="B34" s="4"/>
      <c r="C34" s="4"/>
      <c r="D34" s="4" t="s">
        <v>134</v>
      </c>
      <c r="E34" s="4" t="s">
        <v>61</v>
      </c>
      <c r="F34" s="111" t="e">
        <f>'Consumers &amp; Units Sold'!D20/'Consumers &amp; Units Sold'!#REF!*10^6</f>
        <v>#REF!</v>
      </c>
      <c r="G34" s="111" t="e">
        <f>'Consumers &amp; Units Sold'!E20/'Consumers &amp; Units Sold'!#REF!*10^6</f>
        <v>#REF!</v>
      </c>
      <c r="H34" s="19">
        <v>0</v>
      </c>
      <c r="I34" s="19">
        <v>0</v>
      </c>
      <c r="J34" s="19">
        <v>0</v>
      </c>
      <c r="K34" s="19">
        <v>0</v>
      </c>
    </row>
    <row r="35" spans="1:11" ht="13.5">
      <c r="A35" s="4"/>
      <c r="B35" s="4"/>
      <c r="C35" s="4"/>
      <c r="D35" s="4" t="s">
        <v>135</v>
      </c>
      <c r="E35" s="4" t="s">
        <v>61</v>
      </c>
      <c r="F35" s="111" t="e">
        <f>'Consumers &amp; Units Sold'!D21/'Consumers &amp; Units Sold'!#REF!*10^6</f>
        <v>#REF!</v>
      </c>
      <c r="G35" s="111" t="e">
        <f>'Consumers &amp; Units Sold'!E21/'Consumers &amp; Units Sold'!#REF!*10^6</f>
        <v>#REF!</v>
      </c>
      <c r="H35" s="19">
        <v>0</v>
      </c>
      <c r="I35" s="19">
        <v>0</v>
      </c>
      <c r="J35" s="19">
        <v>0</v>
      </c>
      <c r="K35" s="19">
        <v>0</v>
      </c>
    </row>
    <row r="36" spans="1:11" ht="13.5">
      <c r="A36" s="4"/>
      <c r="B36" s="4"/>
      <c r="C36" s="4"/>
      <c r="D36" s="4" t="s">
        <v>136</v>
      </c>
      <c r="E36" s="4" t="s">
        <v>61</v>
      </c>
      <c r="F36" s="112">
        <v>0</v>
      </c>
      <c r="G36" s="112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3.5">
      <c r="A37" s="4"/>
      <c r="B37" s="4"/>
      <c r="C37" s="4"/>
      <c r="D37" s="33" t="s">
        <v>137</v>
      </c>
      <c r="E37" s="4" t="s">
        <v>61</v>
      </c>
      <c r="F37" s="111" t="e">
        <f>'Consumers &amp; Units Sold'!D23/'Consumers &amp; Units Sold'!#REF!*10^6</f>
        <v>#REF!</v>
      </c>
      <c r="G37" s="111" t="e">
        <f>'Consumers &amp; Units Sold'!E23/'Consumers &amp; Units Sold'!#REF!*10^6</f>
        <v>#REF!</v>
      </c>
      <c r="H37" s="19">
        <v>0</v>
      </c>
      <c r="I37" s="19">
        <v>0</v>
      </c>
      <c r="J37" s="19">
        <v>0</v>
      </c>
      <c r="K37" s="19">
        <v>0</v>
      </c>
    </row>
    <row r="38" spans="1:11" ht="13.5">
      <c r="A38" s="4"/>
      <c r="B38" s="4"/>
      <c r="C38" s="4"/>
      <c r="D38" s="4" t="s">
        <v>51</v>
      </c>
      <c r="E38" s="4" t="s">
        <v>61</v>
      </c>
      <c r="F38" s="111">
        <v>0</v>
      </c>
      <c r="G38" s="111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3.5">
      <c r="A39" s="4"/>
      <c r="B39" s="4"/>
      <c r="C39" s="4"/>
      <c r="D39" s="4" t="s">
        <v>52</v>
      </c>
      <c r="E39" s="4" t="s">
        <v>61</v>
      </c>
      <c r="F39" s="111" t="e">
        <f>'Consumers &amp; Units Sold'!D25/'Consumers &amp; Units Sold'!#REF!*10^6</f>
        <v>#REF!</v>
      </c>
      <c r="G39" s="111" t="e">
        <f>'Consumers &amp; Units Sold'!E25/'Consumers &amp; Units Sold'!#REF!*10^6</f>
        <v>#REF!</v>
      </c>
      <c r="H39" s="19">
        <v>0</v>
      </c>
      <c r="I39" s="19">
        <v>0</v>
      </c>
      <c r="J39" s="19">
        <v>0</v>
      </c>
      <c r="K39" s="19">
        <v>0</v>
      </c>
    </row>
    <row r="40" spans="1:11" ht="13.5">
      <c r="A40" s="4"/>
      <c r="B40" s="4"/>
      <c r="C40" s="4"/>
      <c r="D40" s="4" t="s">
        <v>53</v>
      </c>
      <c r="E40" s="4" t="s">
        <v>61</v>
      </c>
      <c r="F40" s="111">
        <v>0</v>
      </c>
      <c r="G40" s="111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3.5">
      <c r="A41" s="4"/>
      <c r="B41" s="4"/>
      <c r="C41" s="4"/>
      <c r="D41" s="4" t="s">
        <v>138</v>
      </c>
      <c r="E41" s="4" t="s">
        <v>61</v>
      </c>
      <c r="F41" s="111" t="e">
        <f>'Consumers &amp; Units Sold'!D27/'Consumers &amp; Units Sold'!#REF!*10^6</f>
        <v>#REF!</v>
      </c>
      <c r="G41" s="111" t="e">
        <f>'Consumers &amp; Units Sold'!E27/'Consumers &amp; Units Sold'!#REF!*10^6</f>
        <v>#REF!</v>
      </c>
      <c r="H41" s="19">
        <v>0</v>
      </c>
      <c r="I41" s="19">
        <v>0</v>
      </c>
      <c r="J41" s="19">
        <v>0</v>
      </c>
      <c r="K41" s="19">
        <v>0</v>
      </c>
    </row>
    <row r="42" spans="1:11" ht="13.5">
      <c r="A42" s="4"/>
      <c r="B42" s="4"/>
      <c r="C42" s="4"/>
      <c r="D42" s="4" t="s">
        <v>139</v>
      </c>
      <c r="E42" s="4" t="s">
        <v>61</v>
      </c>
      <c r="F42" s="111" t="e">
        <f>'Consumers &amp; Units Sold'!D28/'Consumers &amp; Units Sold'!#REF!*10^6</f>
        <v>#REF!</v>
      </c>
      <c r="G42" s="111" t="e">
        <f>'Consumers &amp; Units Sold'!E28/'Consumers &amp; Units Sold'!#REF!*10^6</f>
        <v>#REF!</v>
      </c>
      <c r="H42" s="19">
        <v>0</v>
      </c>
      <c r="I42" s="19">
        <v>0</v>
      </c>
      <c r="J42" s="19">
        <v>0</v>
      </c>
      <c r="K42" s="19">
        <v>0</v>
      </c>
    </row>
    <row r="43" spans="1:11" ht="13.5">
      <c r="A43" s="4"/>
      <c r="B43" s="4"/>
      <c r="C43" s="4"/>
      <c r="D43" s="4" t="s">
        <v>54</v>
      </c>
      <c r="E43" s="4" t="s">
        <v>61</v>
      </c>
      <c r="F43" s="111">
        <v>0</v>
      </c>
      <c r="G43" s="111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3.5">
      <c r="A44" s="4"/>
      <c r="B44" s="4"/>
      <c r="C44" s="4"/>
      <c r="D44" s="4" t="s">
        <v>140</v>
      </c>
      <c r="E44" s="4" t="s">
        <v>61</v>
      </c>
      <c r="F44" s="111" t="e">
        <f>'Consumers &amp; Units Sold'!D30/'Consumers &amp; Units Sold'!#REF!*10^6</f>
        <v>#REF!</v>
      </c>
      <c r="G44" s="111" t="e">
        <f>'Consumers &amp; Units Sold'!E30/'Consumers &amp; Units Sold'!#REF!*10^6</f>
        <v>#REF!</v>
      </c>
      <c r="H44" s="19">
        <v>0</v>
      </c>
      <c r="I44" s="19">
        <v>0</v>
      </c>
      <c r="J44" s="19">
        <v>0</v>
      </c>
      <c r="K44" s="19">
        <v>0</v>
      </c>
    </row>
    <row r="45" spans="1:11" ht="13.5">
      <c r="A45" s="4"/>
      <c r="B45" s="4"/>
      <c r="C45" s="4"/>
      <c r="D45" s="33" t="s">
        <v>141</v>
      </c>
      <c r="E45" s="4" t="s">
        <v>61</v>
      </c>
      <c r="F45" s="111" t="e">
        <f>'Consumers &amp; Units Sold'!D31/'Consumers &amp; Units Sold'!#REF!*10^6</f>
        <v>#REF!</v>
      </c>
      <c r="G45" s="111" t="e">
        <f>'Consumers &amp; Units Sold'!E31/'Consumers &amp; Units Sold'!#REF!*10^6</f>
        <v>#REF!</v>
      </c>
      <c r="H45" s="19">
        <v>0</v>
      </c>
      <c r="I45" s="19">
        <v>0</v>
      </c>
      <c r="J45" s="19">
        <v>0</v>
      </c>
      <c r="K45" s="19">
        <v>0</v>
      </c>
    </row>
    <row r="47" spans="6:9" ht="13.5">
      <c r="F47" s="13"/>
      <c r="H47" s="13"/>
      <c r="I47" s="13"/>
    </row>
    <row r="48" spans="6:9" ht="13.5">
      <c r="F48" s="13"/>
      <c r="H48" s="13"/>
      <c r="I48" s="13"/>
    </row>
    <row r="49" spans="6:9" ht="13.5">
      <c r="F49" s="13"/>
      <c r="H49" s="13"/>
      <c r="I49" s="13"/>
    </row>
    <row r="50" spans="6:9" ht="13.5">
      <c r="F50" s="13"/>
      <c r="G50" s="13"/>
      <c r="H50" s="13"/>
      <c r="I50" s="13"/>
    </row>
    <row r="51" spans="6:9" ht="13.5">
      <c r="F51" s="13"/>
      <c r="G51" s="13"/>
      <c r="H51" s="13"/>
      <c r="I51" s="13"/>
    </row>
    <row r="52" spans="6:9" ht="13.5">
      <c r="F52" s="13"/>
      <c r="G52" s="13"/>
      <c r="H52" s="13"/>
      <c r="I52" s="13"/>
    </row>
    <row r="53" spans="6:9" ht="13.5">
      <c r="F53" s="13"/>
      <c r="G53" s="13"/>
      <c r="H53" s="13"/>
      <c r="I53" s="13"/>
    </row>
    <row r="54" spans="6:9" ht="13.5">
      <c r="F54" s="13"/>
      <c r="G54" s="13"/>
      <c r="H54" s="13"/>
      <c r="I54" s="13"/>
    </row>
    <row r="55" spans="6:9" ht="13.5">
      <c r="F55" s="13"/>
      <c r="G55" s="13"/>
      <c r="H55" s="13"/>
      <c r="I55" s="13"/>
    </row>
    <row r="56" spans="6:9" ht="13.5">
      <c r="F56" s="13"/>
      <c r="G56" s="13"/>
      <c r="H56" s="13"/>
      <c r="I56" s="13"/>
    </row>
    <row r="57" spans="6:9" ht="13.5">
      <c r="F57" s="13"/>
      <c r="G57" s="13"/>
      <c r="H57" s="13"/>
      <c r="I57" s="13"/>
    </row>
    <row r="60" spans="6:9" ht="13.5">
      <c r="F60" s="13"/>
      <c r="G60" s="13"/>
      <c r="H60" s="13"/>
      <c r="I60" s="13"/>
    </row>
    <row r="61" spans="6:9" ht="13.5">
      <c r="F61" s="13"/>
      <c r="G61" s="13"/>
      <c r="H61" s="13"/>
      <c r="I61" s="13"/>
    </row>
    <row r="62" spans="6:9" ht="13.5">
      <c r="F62" s="13"/>
      <c r="G62" s="13"/>
      <c r="H62" s="13"/>
      <c r="I62" s="13"/>
    </row>
    <row r="63" spans="6:9" ht="13.5">
      <c r="F63" s="13"/>
      <c r="G63" s="13"/>
      <c r="H63" s="13"/>
      <c r="I63" s="13"/>
    </row>
    <row r="64" spans="6:9" ht="13.5">
      <c r="F64" s="13"/>
      <c r="G64" s="13"/>
      <c r="H64" s="13"/>
      <c r="I64" s="13"/>
    </row>
    <row r="65" spans="6:9" ht="13.5">
      <c r="F65" s="13"/>
      <c r="G65" s="13"/>
      <c r="H65" s="13"/>
      <c r="I65" s="13"/>
    </row>
    <row r="66" spans="6:9" ht="13.5">
      <c r="F66" s="13"/>
      <c r="G66" s="13"/>
      <c r="H66" s="13"/>
      <c r="I66" s="13"/>
    </row>
    <row r="67" spans="6:9" ht="13.5">
      <c r="F67" s="13"/>
      <c r="G67" s="13"/>
      <c r="H67" s="13"/>
      <c r="I67" s="13"/>
    </row>
    <row r="68" spans="6:9" ht="13.5">
      <c r="F68" s="13"/>
      <c r="G68" s="13"/>
      <c r="H68" s="13"/>
      <c r="I68" s="13"/>
    </row>
    <row r="69" spans="6:9" ht="13.5">
      <c r="F69" s="13"/>
      <c r="G69" s="13"/>
      <c r="H69" s="13"/>
      <c r="I69" s="13"/>
    </row>
    <row r="70" spans="6:9" ht="13.5">
      <c r="F70" s="13"/>
      <c r="G70" s="13"/>
      <c r="H70" s="13"/>
      <c r="I70" s="13"/>
    </row>
  </sheetData>
  <sheetProtection/>
  <mergeCells count="10">
    <mergeCell ref="A1:I1"/>
    <mergeCell ref="J1:K1"/>
    <mergeCell ref="A3:A4"/>
    <mergeCell ref="J2:K2"/>
    <mergeCell ref="F3:G3"/>
    <mergeCell ref="H3:I3"/>
    <mergeCell ref="J3:K3"/>
    <mergeCell ref="D3:D4"/>
    <mergeCell ref="E3:E4"/>
    <mergeCell ref="A2:I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D10" sqref="D10:D21"/>
    </sheetView>
  </sheetViews>
  <sheetFormatPr defaultColWidth="9.140625" defaultRowHeight="12.75"/>
  <cols>
    <col min="1" max="1" width="2.8515625" style="2" customWidth="1"/>
    <col min="2" max="2" width="9.140625" style="2" customWidth="1"/>
    <col min="3" max="3" width="36.8515625" style="2" bestFit="1" customWidth="1"/>
    <col min="4" max="4" width="16.421875" style="2" bestFit="1" customWidth="1"/>
    <col min="5" max="7" width="9.140625" style="2" customWidth="1"/>
    <col min="8" max="9" width="9.140625" style="14" customWidth="1"/>
    <col min="10" max="16384" width="9.140625" style="2" customWidth="1"/>
  </cols>
  <sheetData>
    <row r="1" spans="1:9" ht="18">
      <c r="A1" s="121" t="s">
        <v>115</v>
      </c>
      <c r="B1" s="121"/>
      <c r="C1" s="121"/>
      <c r="D1" s="121"/>
      <c r="E1" s="121"/>
      <c r="F1" s="121"/>
      <c r="G1" s="121"/>
      <c r="H1" s="129" t="s">
        <v>159</v>
      </c>
      <c r="I1" s="129"/>
    </row>
    <row r="2" spans="1:9" ht="13.5">
      <c r="A2" s="122"/>
      <c r="B2" s="120" t="s">
        <v>113</v>
      </c>
      <c r="C2" s="142" t="s">
        <v>175</v>
      </c>
      <c r="D2" s="120" t="s">
        <v>2</v>
      </c>
      <c r="E2" s="120"/>
      <c r="F2" s="120" t="s">
        <v>3</v>
      </c>
      <c r="G2" s="120"/>
      <c r="H2" s="141" t="s">
        <v>4</v>
      </c>
      <c r="I2" s="141"/>
    </row>
    <row r="3" spans="1:9" ht="13.5">
      <c r="A3" s="122"/>
      <c r="B3" s="120"/>
      <c r="C3" s="142"/>
      <c r="D3" s="3" t="s">
        <v>110</v>
      </c>
      <c r="E3" s="3" t="s">
        <v>111</v>
      </c>
      <c r="F3" s="3" t="s">
        <v>110</v>
      </c>
      <c r="G3" s="3" t="s">
        <v>111</v>
      </c>
      <c r="H3" s="32" t="s">
        <v>110</v>
      </c>
      <c r="I3" s="32" t="s">
        <v>111</v>
      </c>
    </row>
    <row r="4" spans="1:9" ht="13.5">
      <c r="A4" s="33" t="s">
        <v>62</v>
      </c>
      <c r="B4" s="33"/>
      <c r="C4" s="33" t="s">
        <v>63</v>
      </c>
      <c r="D4" s="4"/>
      <c r="E4" s="4"/>
      <c r="F4" s="4"/>
      <c r="G4" s="4"/>
      <c r="H4" s="34"/>
      <c r="I4" s="34"/>
    </row>
    <row r="5" spans="1:9" ht="13.5">
      <c r="A5" s="4"/>
      <c r="B5" s="4">
        <v>1</v>
      </c>
      <c r="C5" s="4" t="s">
        <v>64</v>
      </c>
      <c r="D5" s="9">
        <v>41.37916604100001</v>
      </c>
      <c r="E5" s="9">
        <v>119.44079559000002</v>
      </c>
      <c r="F5" s="35">
        <v>0</v>
      </c>
      <c r="G5" s="35">
        <v>0</v>
      </c>
      <c r="H5" s="35">
        <v>0</v>
      </c>
      <c r="I5" s="35">
        <v>0</v>
      </c>
    </row>
    <row r="6" spans="1:9" ht="13.5">
      <c r="A6" s="4"/>
      <c r="B6" s="4">
        <v>2</v>
      </c>
      <c r="C6" s="4" t="s">
        <v>163</v>
      </c>
      <c r="D6" s="9">
        <v>0</v>
      </c>
      <c r="E6" s="9">
        <v>0</v>
      </c>
      <c r="F6" s="35">
        <v>0</v>
      </c>
      <c r="G6" s="35">
        <v>0</v>
      </c>
      <c r="H6" s="35">
        <v>0</v>
      </c>
      <c r="I6" s="35">
        <v>0</v>
      </c>
    </row>
    <row r="7" spans="1:9" ht="13.5">
      <c r="A7" s="4"/>
      <c r="B7" s="4">
        <v>3</v>
      </c>
      <c r="C7" s="4" t="s">
        <v>65</v>
      </c>
      <c r="D7" s="9">
        <v>0.888925992</v>
      </c>
      <c r="E7" s="8">
        <v>2.5226470710000006</v>
      </c>
      <c r="F7" s="35">
        <v>0</v>
      </c>
      <c r="G7" s="35">
        <v>0</v>
      </c>
      <c r="H7" s="35">
        <v>0</v>
      </c>
      <c r="I7" s="35">
        <v>0</v>
      </c>
    </row>
    <row r="8" spans="1:9" ht="13.5">
      <c r="A8" s="4"/>
      <c r="B8" s="4">
        <v>4</v>
      </c>
      <c r="C8" s="33" t="s">
        <v>66</v>
      </c>
      <c r="D8" s="103">
        <f>+D5+D7</f>
        <v>42.26809203300001</v>
      </c>
      <c r="E8" s="103">
        <f>+E5+E7</f>
        <v>121.96344266100002</v>
      </c>
      <c r="F8" s="35">
        <v>0</v>
      </c>
      <c r="G8" s="35">
        <v>0</v>
      </c>
      <c r="H8" s="35">
        <v>0</v>
      </c>
      <c r="I8" s="35">
        <v>0</v>
      </c>
    </row>
    <row r="9" spans="1:9" ht="13.5">
      <c r="A9" s="4"/>
      <c r="B9" s="4"/>
      <c r="C9" s="4"/>
      <c r="D9" s="9"/>
      <c r="E9" s="9"/>
      <c r="F9" s="35"/>
      <c r="G9" s="35"/>
      <c r="H9" s="35"/>
      <c r="I9" s="35"/>
    </row>
    <row r="10" spans="1:9" ht="13.5">
      <c r="A10" s="33" t="s">
        <v>67</v>
      </c>
      <c r="B10" s="33"/>
      <c r="C10" s="33" t="s">
        <v>68</v>
      </c>
      <c r="D10" s="9"/>
      <c r="E10" s="9"/>
      <c r="F10" s="35">
        <v>0</v>
      </c>
      <c r="G10" s="35">
        <v>0</v>
      </c>
      <c r="H10" s="35">
        <v>0</v>
      </c>
      <c r="I10" s="35">
        <v>0</v>
      </c>
    </row>
    <row r="11" spans="1:9" ht="13.5">
      <c r="A11" s="4"/>
      <c r="B11" s="4"/>
      <c r="C11" s="4" t="s">
        <v>69</v>
      </c>
      <c r="D11" s="9"/>
      <c r="E11" s="9"/>
      <c r="F11" s="35">
        <v>0</v>
      </c>
      <c r="G11" s="35">
        <v>0</v>
      </c>
      <c r="H11" s="35">
        <v>0</v>
      </c>
      <c r="I11" s="35">
        <v>0</v>
      </c>
    </row>
    <row r="12" spans="1:9" ht="13.5">
      <c r="A12" s="4"/>
      <c r="B12" s="4">
        <v>1</v>
      </c>
      <c r="C12" s="4" t="s">
        <v>70</v>
      </c>
      <c r="D12" s="9">
        <v>37.318643155</v>
      </c>
      <c r="E12" s="9">
        <v>103.048434545</v>
      </c>
      <c r="F12" s="35">
        <v>0</v>
      </c>
      <c r="G12" s="35">
        <v>0</v>
      </c>
      <c r="H12" s="35">
        <v>0</v>
      </c>
      <c r="I12" s="35">
        <v>0</v>
      </c>
    </row>
    <row r="13" spans="1:9" ht="13.5">
      <c r="A13" s="4"/>
      <c r="B13" s="4"/>
      <c r="C13" s="37" t="s">
        <v>71</v>
      </c>
      <c r="D13" s="104"/>
      <c r="E13" s="104"/>
      <c r="F13" s="35">
        <v>0</v>
      </c>
      <c r="G13" s="35">
        <v>0</v>
      </c>
      <c r="H13" s="35">
        <v>0</v>
      </c>
      <c r="I13" s="35">
        <v>0</v>
      </c>
    </row>
    <row r="14" spans="1:9" ht="13.5">
      <c r="A14" s="4"/>
      <c r="B14" s="4"/>
      <c r="C14" s="37" t="s">
        <v>72</v>
      </c>
      <c r="D14" s="104"/>
      <c r="E14" s="104"/>
      <c r="F14" s="35">
        <v>0</v>
      </c>
      <c r="G14" s="35">
        <v>0</v>
      </c>
      <c r="H14" s="35">
        <v>0</v>
      </c>
      <c r="I14" s="35">
        <v>0</v>
      </c>
    </row>
    <row r="15" spans="1:9" ht="13.5">
      <c r="A15" s="4"/>
      <c r="B15" s="4">
        <v>2</v>
      </c>
      <c r="C15" s="4" t="s">
        <v>73</v>
      </c>
      <c r="D15" s="9">
        <v>0.65055037</v>
      </c>
      <c r="E15" s="9">
        <v>1.9322725440000001</v>
      </c>
      <c r="F15" s="35">
        <v>0</v>
      </c>
      <c r="G15" s="35">
        <v>0</v>
      </c>
      <c r="H15" s="35">
        <v>0</v>
      </c>
      <c r="I15" s="35">
        <v>0</v>
      </c>
    </row>
    <row r="16" spans="1:9" ht="13.5">
      <c r="A16" s="4"/>
      <c r="B16" s="4">
        <v>3</v>
      </c>
      <c r="C16" s="4" t="s">
        <v>74</v>
      </c>
      <c r="D16" s="9">
        <v>0.0695069</v>
      </c>
      <c r="E16" s="9">
        <v>0.225170002</v>
      </c>
      <c r="F16" s="35">
        <v>0</v>
      </c>
      <c r="G16" s="35">
        <v>0</v>
      </c>
      <c r="H16" s="35">
        <v>0</v>
      </c>
      <c r="I16" s="35">
        <v>0</v>
      </c>
    </row>
    <row r="17" spans="1:9" ht="13.5">
      <c r="A17" s="4"/>
      <c r="B17" s="4">
        <v>4</v>
      </c>
      <c r="C17" s="4" t="s">
        <v>75</v>
      </c>
      <c r="D17" s="9">
        <v>1.343200203</v>
      </c>
      <c r="E17" s="9">
        <v>3.9190886469999997</v>
      </c>
      <c r="F17" s="35">
        <v>0</v>
      </c>
      <c r="G17" s="35">
        <v>0</v>
      </c>
      <c r="H17" s="35">
        <v>0</v>
      </c>
      <c r="I17" s="35">
        <v>0</v>
      </c>
    </row>
    <row r="18" spans="1:9" ht="13.5">
      <c r="A18" s="4"/>
      <c r="B18" s="4">
        <v>5</v>
      </c>
      <c r="C18" s="4" t="s">
        <v>76</v>
      </c>
      <c r="D18" s="9"/>
      <c r="E18" s="9"/>
      <c r="F18" s="35">
        <v>0</v>
      </c>
      <c r="G18" s="35">
        <v>0</v>
      </c>
      <c r="H18" s="35">
        <v>0</v>
      </c>
      <c r="I18" s="35">
        <v>0</v>
      </c>
    </row>
    <row r="19" spans="1:9" ht="13.5">
      <c r="A19" s="4"/>
      <c r="B19" s="4">
        <v>6</v>
      </c>
      <c r="C19" s="4" t="s">
        <v>77</v>
      </c>
      <c r="D19" s="9">
        <v>1.1593601</v>
      </c>
      <c r="E19" s="9">
        <v>3.5104690080000007</v>
      </c>
      <c r="F19" s="35">
        <v>0</v>
      </c>
      <c r="G19" s="35">
        <v>0</v>
      </c>
      <c r="H19" s="35">
        <v>0</v>
      </c>
      <c r="I19" s="35">
        <v>0</v>
      </c>
    </row>
    <row r="20" spans="1:9" ht="13.5">
      <c r="A20" s="4"/>
      <c r="B20" s="4">
        <v>7</v>
      </c>
      <c r="C20" s="4" t="s">
        <v>25</v>
      </c>
      <c r="D20" s="9">
        <v>0.063895932</v>
      </c>
      <c r="E20" s="9">
        <v>0.191404598</v>
      </c>
      <c r="F20" s="35">
        <v>0</v>
      </c>
      <c r="G20" s="35">
        <v>0</v>
      </c>
      <c r="H20" s="35">
        <v>0</v>
      </c>
      <c r="I20" s="35">
        <v>0</v>
      </c>
    </row>
    <row r="21" spans="1:9" ht="13.5">
      <c r="A21" s="4"/>
      <c r="B21" s="4">
        <v>8</v>
      </c>
      <c r="C21" s="4" t="s">
        <v>78</v>
      </c>
      <c r="D21" s="9"/>
      <c r="E21" s="9">
        <v>0</v>
      </c>
      <c r="F21" s="35">
        <v>0</v>
      </c>
      <c r="G21" s="35">
        <v>0</v>
      </c>
      <c r="H21" s="35">
        <v>0</v>
      </c>
      <c r="I21" s="35">
        <v>0</v>
      </c>
    </row>
    <row r="22" spans="1:9" ht="15.75">
      <c r="A22" s="4"/>
      <c r="B22" s="4">
        <v>9</v>
      </c>
      <c r="C22" s="38" t="s">
        <v>79</v>
      </c>
      <c r="D22" s="9"/>
      <c r="E22" s="8"/>
      <c r="F22" s="35">
        <v>0</v>
      </c>
      <c r="G22" s="35">
        <v>0</v>
      </c>
      <c r="H22" s="35">
        <v>0</v>
      </c>
      <c r="I22" s="35">
        <v>0</v>
      </c>
    </row>
    <row r="23" spans="1:9" ht="13.5">
      <c r="A23" s="4"/>
      <c r="B23" s="33"/>
      <c r="C23" s="4" t="s">
        <v>80</v>
      </c>
      <c r="D23" s="103">
        <f>D12+SUM(D15:D22)</f>
        <v>40.60515666</v>
      </c>
      <c r="E23" s="103">
        <f>E12+SUM(E15:E22)</f>
        <v>112.826839344</v>
      </c>
      <c r="F23" s="35">
        <v>0</v>
      </c>
      <c r="G23" s="35">
        <v>0</v>
      </c>
      <c r="H23" s="35">
        <v>0</v>
      </c>
      <c r="I23" s="35">
        <v>0</v>
      </c>
    </row>
    <row r="24" spans="1:9" ht="13.5">
      <c r="A24" s="4"/>
      <c r="B24" s="33"/>
      <c r="C24" s="33"/>
      <c r="D24" s="103"/>
      <c r="E24" s="103"/>
      <c r="F24" s="35"/>
      <c r="G24" s="35"/>
      <c r="H24" s="35"/>
      <c r="I24" s="35"/>
    </row>
    <row r="25" spans="1:9" ht="13.5">
      <c r="A25" s="33" t="s">
        <v>81</v>
      </c>
      <c r="B25" s="4"/>
      <c r="C25" s="33" t="s">
        <v>145</v>
      </c>
      <c r="D25" s="103">
        <f>+D8-D23</f>
        <v>1.6629353730000105</v>
      </c>
      <c r="E25" s="103">
        <f>+E8-E23</f>
        <v>9.13660331700001</v>
      </c>
      <c r="F25" s="35">
        <v>0</v>
      </c>
      <c r="G25" s="35">
        <v>0</v>
      </c>
      <c r="H25" s="35">
        <v>0</v>
      </c>
      <c r="I25" s="35">
        <v>0</v>
      </c>
    </row>
    <row r="26" spans="1:9" ht="13.5">
      <c r="A26" s="4"/>
      <c r="B26" s="4"/>
      <c r="C26" s="33"/>
      <c r="D26" s="9"/>
      <c r="E26" s="9"/>
      <c r="F26" s="35"/>
      <c r="G26" s="35"/>
      <c r="H26" s="35"/>
      <c r="I26" s="35"/>
    </row>
    <row r="27" spans="1:9" ht="13.5">
      <c r="A27" s="33" t="s">
        <v>164</v>
      </c>
      <c r="B27" s="33"/>
      <c r="C27" s="33" t="s">
        <v>144</v>
      </c>
      <c r="D27" s="105">
        <v>0</v>
      </c>
      <c r="E27" s="105">
        <v>0</v>
      </c>
      <c r="F27" s="35">
        <v>0</v>
      </c>
      <c r="G27" s="35">
        <v>0</v>
      </c>
      <c r="H27" s="35">
        <v>0</v>
      </c>
      <c r="I27" s="35">
        <v>0</v>
      </c>
    </row>
  </sheetData>
  <sheetProtection/>
  <mergeCells count="8">
    <mergeCell ref="H1:I1"/>
    <mergeCell ref="A1:G1"/>
    <mergeCell ref="D2:E2"/>
    <mergeCell ref="F2:G2"/>
    <mergeCell ref="H2:I2"/>
    <mergeCell ref="B2:B3"/>
    <mergeCell ref="C2:C3"/>
    <mergeCell ref="A2:A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Gourav Sharma</dc:creator>
  <cp:keywords/>
  <dc:description/>
  <cp:lastModifiedBy>Dipak Gajjar</cp:lastModifiedBy>
  <cp:lastPrinted>2019-03-01T14:24:04Z</cp:lastPrinted>
  <dcterms:created xsi:type="dcterms:W3CDTF">2003-03-17T07:40:25Z</dcterms:created>
  <dcterms:modified xsi:type="dcterms:W3CDTF">2019-03-01T14:27:54Z</dcterms:modified>
  <cp:category/>
  <cp:version/>
  <cp:contentType/>
  <cp:contentStatus/>
</cp:coreProperties>
</file>